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Akcios_megrendelok\2022\Kórházi\2022.05\"/>
    </mc:Choice>
  </mc:AlternateContent>
  <xr:revisionPtr revIDLastSave="0" documentId="13_ncr:1_{35FE6204-A359-469C-A1D9-27B0B9F35F83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Munka1!$4:$4</definedName>
    <definedName name="_xlnm.Print_Area" localSheetId="0">Munka1!$A$1:$J$65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3" i="1" l="1"/>
  <c r="L43" i="1"/>
  <c r="K43" i="1"/>
  <c r="K47" i="1"/>
  <c r="L47" i="1"/>
  <c r="M47" i="1"/>
  <c r="M50" i="1"/>
  <c r="L50" i="1"/>
  <c r="K50" i="1"/>
  <c r="M46" i="1"/>
  <c r="L46" i="1"/>
  <c r="K46" i="1"/>
  <c r="G16" i="1" l="1"/>
  <c r="L16" i="1" s="1"/>
  <c r="G15" i="1"/>
  <c r="L15" i="1" s="1"/>
  <c r="G14" i="1"/>
  <c r="H14" i="1" s="1"/>
  <c r="M14" i="1" s="1"/>
  <c r="K16" i="1"/>
  <c r="K15" i="1"/>
  <c r="K14" i="1"/>
  <c r="H15" i="1" l="1"/>
  <c r="M15" i="1" s="1"/>
  <c r="H16" i="1"/>
  <c r="M16" i="1" s="1"/>
  <c r="L14" i="1"/>
  <c r="G22" i="1"/>
  <c r="H22" i="1" s="1"/>
  <c r="I54" i="1" l="1"/>
  <c r="I29" i="1"/>
  <c r="G25" i="1" l="1"/>
  <c r="H25" i="1" s="1"/>
  <c r="G8" i="1" l="1"/>
  <c r="L8" i="1" s="1"/>
  <c r="K40" i="1"/>
  <c r="K39" i="1"/>
  <c r="L39" i="1"/>
  <c r="M40" i="1"/>
  <c r="M45" i="1"/>
  <c r="M44" i="1"/>
  <c r="K45" i="1"/>
  <c r="K44" i="1"/>
  <c r="G10" i="1"/>
  <c r="G9" i="1"/>
  <c r="K10" i="1"/>
  <c r="K9" i="1"/>
  <c r="K6" i="1"/>
  <c r="K33" i="1"/>
  <c r="L33" i="1"/>
  <c r="M35" i="1"/>
  <c r="K35" i="1"/>
  <c r="K13" i="1"/>
  <c r="G13" i="1"/>
  <c r="H13" i="1" s="1"/>
  <c r="M13" i="1" s="1"/>
  <c r="L38" i="1"/>
  <c r="K38" i="1"/>
  <c r="K8" i="1"/>
  <c r="G27" i="1"/>
  <c r="H27" i="1" s="1"/>
  <c r="M27" i="1" s="1"/>
  <c r="G28" i="1"/>
  <c r="L28" i="1" s="1"/>
  <c r="G6" i="1"/>
  <c r="G7" i="1"/>
  <c r="G11" i="1"/>
  <c r="H11" i="1" s="1"/>
  <c r="M11" i="1" s="1"/>
  <c r="G12" i="1"/>
  <c r="L12" i="1" s="1"/>
  <c r="M36" i="1"/>
  <c r="L37" i="1"/>
  <c r="G17" i="1"/>
  <c r="L17" i="1" s="1"/>
  <c r="G18" i="1"/>
  <c r="L18" i="1" s="1"/>
  <c r="G19" i="1"/>
  <c r="H19" i="1" s="1"/>
  <c r="M19" i="1" s="1"/>
  <c r="M41" i="1"/>
  <c r="G20" i="1"/>
  <c r="H20" i="1" s="1"/>
  <c r="M20" i="1" s="1"/>
  <c r="G23" i="1"/>
  <c r="H23" i="1" s="1"/>
  <c r="M23" i="1" s="1"/>
  <c r="G24" i="1"/>
  <c r="L24" i="1" s="1"/>
  <c r="L52" i="1"/>
  <c r="G26" i="1"/>
  <c r="H26" i="1" s="1"/>
  <c r="M26" i="1" s="1"/>
  <c r="L53" i="1"/>
  <c r="K27" i="1"/>
  <c r="K28" i="1"/>
  <c r="K7" i="1"/>
  <c r="K11" i="1"/>
  <c r="K12" i="1"/>
  <c r="K36" i="1"/>
  <c r="K37" i="1"/>
  <c r="K17" i="1"/>
  <c r="K18" i="1"/>
  <c r="K19" i="1"/>
  <c r="K41" i="1"/>
  <c r="K20" i="1"/>
  <c r="K23" i="1"/>
  <c r="K24" i="1"/>
  <c r="K52" i="1"/>
  <c r="K26" i="1"/>
  <c r="K53" i="1"/>
  <c r="L10" i="1" l="1"/>
  <c r="H10" i="1"/>
  <c r="M10" i="1" s="1"/>
  <c r="H9" i="1"/>
  <c r="M9" i="1" s="1"/>
  <c r="L7" i="1"/>
  <c r="H7" i="1"/>
  <c r="L6" i="1"/>
  <c r="H6" i="1"/>
  <c r="M6" i="1" s="1"/>
  <c r="D29" i="1"/>
  <c r="M7" i="1"/>
  <c r="H8" i="1"/>
  <c r="M8" i="1" s="1"/>
  <c r="L40" i="1"/>
  <c r="L23" i="1"/>
  <c r="L11" i="1"/>
  <c r="H18" i="1"/>
  <c r="M18" i="1" s="1"/>
  <c r="M52" i="1"/>
  <c r="L36" i="1"/>
  <c r="H17" i="1"/>
  <c r="M17" i="1" s="1"/>
  <c r="H12" i="1"/>
  <c r="M12" i="1" s="1"/>
  <c r="M33" i="1"/>
  <c r="M37" i="1"/>
  <c r="H28" i="1"/>
  <c r="M28" i="1" s="1"/>
  <c r="L27" i="1"/>
  <c r="L35" i="1"/>
  <c r="M39" i="1"/>
  <c r="L45" i="1"/>
  <c r="M53" i="1"/>
  <c r="L26" i="1"/>
  <c r="H24" i="1"/>
  <c r="M24" i="1" s="1"/>
  <c r="L41" i="1"/>
  <c r="L19" i="1"/>
  <c r="L13" i="1"/>
  <c r="M38" i="1"/>
  <c r="L9" i="1"/>
  <c r="L20" i="1"/>
  <c r="L44" i="1"/>
  <c r="H29" i="1" l="1"/>
  <c r="F29" i="1"/>
</calcChain>
</file>

<file path=xl/sharedStrings.xml><?xml version="1.0" encoding="utf-8"?>
<sst xmlns="http://schemas.openxmlformats.org/spreadsheetml/2006/main" count="123" uniqueCount="87">
  <si>
    <t>TERMÉK</t>
  </si>
  <si>
    <t>KISZERELÉS</t>
  </si>
  <si>
    <t>RENDELT DB</t>
  </si>
  <si>
    <t>30x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</si>
  <si>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    </t>
    </r>
    <r>
      <rPr>
        <i/>
        <sz val="10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                           </t>
    </r>
  </si>
  <si>
    <t>20x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</si>
  <si>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  </t>
    </r>
  </si>
  <si>
    <t>50x</t>
  </si>
  <si>
    <r>
      <rPr>
        <b/>
        <sz val="10"/>
        <rFont val="Calibri"/>
        <family val="2"/>
        <charset val="238"/>
      </rPr>
      <t>Cognit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1200 mg filmtabletta         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piracetám</t>
    </r>
  </si>
  <si>
    <t>60x</t>
  </si>
  <si>
    <r>
      <rPr>
        <b/>
        <sz val="10"/>
        <rFont val="Calibri"/>
        <family val="2"/>
        <charset val="238"/>
      </rPr>
      <t xml:space="preserve">Diflam 50 mg filmtabletta             </t>
    </r>
    <r>
      <rPr>
        <sz val="10"/>
        <rFont val="Calibri"/>
        <family val="2"/>
        <charset val="238"/>
      </rPr>
      <t xml:space="preserve">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diklofenák-kálium</t>
    </r>
  </si>
  <si>
    <t>100x</t>
  </si>
  <si>
    <t>1 x 7 adag</t>
  </si>
  <si>
    <r>
      <rPr>
        <b/>
        <sz val="10"/>
        <rFont val="Calibri"/>
        <family val="2"/>
        <charset val="238"/>
      </rPr>
      <t xml:space="preserve">Juverital 35 mg filmtabletta
</t>
    </r>
    <r>
      <rPr>
        <sz val="10"/>
        <rFont val="Calibri"/>
        <family val="2"/>
        <charset val="238"/>
      </rPr>
      <t>rizedronát</t>
    </r>
  </si>
  <si>
    <t>4x</t>
  </si>
  <si>
    <t>7x</t>
  </si>
  <si>
    <r>
      <rPr>
        <b/>
        <sz val="10"/>
        <rFont val="Calibri"/>
        <family val="2"/>
        <charset val="238"/>
      </rPr>
      <t>Vinpocetin-Covex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5 mg tabletta
</t>
    </r>
    <r>
      <rPr>
        <sz val="10"/>
        <rFont val="Calibri"/>
        <family val="2"/>
        <charset val="238"/>
      </rPr>
      <t>vinpocetin</t>
    </r>
  </si>
  <si>
    <r>
      <rPr>
        <b/>
        <sz val="10"/>
        <rFont val="Calibri"/>
        <family val="2"/>
        <charset val="238"/>
      </rPr>
      <t>Voredanin 40 mg filmtabletta</t>
    </r>
    <r>
      <rPr>
        <sz val="10"/>
        <rFont val="Calibri"/>
        <family val="2"/>
        <charset val="238"/>
      </rPr>
      <t xml:space="preserve">
atorvasztatin</t>
    </r>
  </si>
  <si>
    <t>Összesen:</t>
  </si>
  <si>
    <t>Nagykereskedő:</t>
  </si>
  <si>
    <t>Euromedic Pharma Zrt.</t>
  </si>
  <si>
    <t>Kiszállítás: A megjelölt nagykereskedő partneren keresztül a szerződéses feltételek alapján.</t>
  </si>
  <si>
    <t>KÓRHÁZ NEVE ÉS CÍME:</t>
  </si>
  <si>
    <t>Dátum:</t>
  </si>
  <si>
    <t>Aláírás:</t>
  </si>
  <si>
    <t xml:space="preserve">2x </t>
  </si>
  <si>
    <t>12x</t>
  </si>
  <si>
    <t>14x</t>
  </si>
  <si>
    <r>
      <rPr>
        <b/>
        <sz val="10"/>
        <rFont val="Calibri"/>
        <family val="2"/>
        <charset val="238"/>
      </rPr>
      <t>Entocort 3 mg retard kemény kapszula</t>
    </r>
    <r>
      <rPr>
        <sz val="10"/>
        <rFont val="Calibri"/>
        <family val="2"/>
        <charset val="238"/>
      </rPr>
      <t xml:space="preserve">           budezonid                      </t>
    </r>
  </si>
  <si>
    <r>
      <t>Az aláírt, lepecsételt megrendelőt a Goodwill Pharma Kft. részére, a</t>
    </r>
    <r>
      <rPr>
        <b/>
        <sz val="8"/>
        <color indexed="8"/>
        <rFont val="Calibri"/>
        <family val="2"/>
        <charset val="238"/>
      </rPr>
      <t xml:space="preserve"> 62/423-872</t>
    </r>
    <r>
      <rPr>
        <sz val="7"/>
        <color indexed="8"/>
        <rFont val="Calibri"/>
        <family val="2"/>
        <charset val="238"/>
      </rPr>
      <t xml:space="preserve"> faxszámra, vagy a </t>
    </r>
    <r>
      <rPr>
        <b/>
        <sz val="8"/>
        <color indexed="8"/>
        <rFont val="Calibri"/>
        <family val="2"/>
        <charset val="238"/>
      </rPr>
      <t>rendeles@goodwillpharma.com</t>
    </r>
    <r>
      <rPr>
        <sz val="7"/>
        <color indexed="8"/>
        <rFont val="Calibri"/>
        <family val="2"/>
        <charset val="238"/>
      </rPr>
      <t xml:space="preserve"> e-mail címre kérjük visszaküldeni.</t>
    </r>
  </si>
  <si>
    <r>
      <rPr>
        <b/>
        <sz val="10"/>
        <rFont val="Calibri"/>
        <family val="2"/>
        <charset val="238"/>
      </rPr>
      <t xml:space="preserve">Inaller 5 mg filmtabletta  </t>
    </r>
    <r>
      <rPr>
        <sz val="10"/>
        <rFont val="Calibri"/>
        <family val="2"/>
        <charset val="238"/>
      </rPr>
      <t xml:space="preserve">                                 dezloratadin                              </t>
    </r>
  </si>
  <si>
    <t>28x</t>
  </si>
  <si>
    <t>100 ml</t>
  </si>
  <si>
    <r>
      <t xml:space="preserve">Gaxtron Start 20 mg gyomornedv-ellenálló tabletta                                                    </t>
    </r>
    <r>
      <rPr>
        <sz val="10"/>
        <rFont val="Calibri"/>
        <family val="2"/>
        <charset val="238"/>
      </rPr>
      <t xml:space="preserve">pantoprazol                                                        </t>
    </r>
  </si>
  <si>
    <t>5x</t>
  </si>
  <si>
    <t>5x5 ml</t>
  </si>
  <si>
    <t>10x</t>
  </si>
  <si>
    <t>10 ml</t>
  </si>
  <si>
    <r>
      <rPr>
        <b/>
        <sz val="10"/>
        <rFont val="Calibri"/>
        <family val="2"/>
        <charset val="238"/>
      </rPr>
      <t xml:space="preserve">Betaloc 1 mg/ml oldatos injekció </t>
    </r>
    <r>
      <rPr>
        <sz val="10"/>
        <rFont val="Calibri"/>
        <family val="2"/>
        <charset val="238"/>
      </rPr>
      <t xml:space="preserve">                   metoprolol                                                                      </t>
    </r>
  </si>
  <si>
    <r>
      <t xml:space="preserve">Dolowill Rapid 342 mg filmtabletta             </t>
    </r>
    <r>
      <rPr>
        <sz val="10"/>
        <rFont val="Calibri"/>
        <family val="2"/>
        <charset val="238"/>
      </rPr>
      <t xml:space="preserve">  ibuprofen                                                               </t>
    </r>
  </si>
  <si>
    <t>3x</t>
  </si>
  <si>
    <r>
      <t xml:space="preserve">Detreman 1 mg tabletta                                        </t>
    </r>
    <r>
      <rPr>
        <sz val="10"/>
        <rFont val="Calibri"/>
        <family val="2"/>
        <charset val="238"/>
      </rPr>
      <t xml:space="preserve"> razagilin </t>
    </r>
    <r>
      <rPr>
        <b/>
        <sz val="10"/>
        <rFont val="Calibri"/>
        <family val="2"/>
        <charset val="238"/>
      </rPr>
      <t xml:space="preserve">                                                                   </t>
    </r>
  </si>
  <si>
    <t>50g</t>
  </si>
  <si>
    <t>100g</t>
  </si>
  <si>
    <t>,</t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</si>
  <si>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</t>
    </r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</si>
  <si>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 </t>
    </r>
  </si>
  <si>
    <t>56x</t>
  </si>
  <si>
    <t xml:space="preserve">56x </t>
  </si>
  <si>
    <r>
      <t xml:space="preserve">Alulírott visszavonhatatlanul megrendelem a megjelölt nagykereskedőtől a fenti termékeket. Megrendelésemmel hozzájárulok ahhoz, hogy a fenti adatokat a nagykereskedők a Goodwill Pharma Kft. számára tájékoztatásul megadják.
* A javasolt nettó nagykereskedelmi árat a Goodwill Pharma Kft. a termelői árat alapul véve kalkulálja. A nagykereskedők ettől az ártól eltérhetnek. Az akciós megrendelő lapon feltüntetett kedvezményeket a nagykereskedők az általuk számított nagykereskedelmi árból írják jóvá a kiszállításkor.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</t>
    </r>
  </si>
  <si>
    <t>Hungaropharma Zrt.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</si>
  <si>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>JAVASOLT NETTÓ ÁR</t>
    </r>
  </si>
  <si>
    <r>
      <rPr>
        <b/>
        <sz val="10"/>
        <rFont val="Calibri"/>
        <family val="2"/>
        <charset val="238"/>
      </rPr>
      <t xml:space="preserve">Klorsept 2500 mg
</t>
    </r>
    <r>
      <rPr>
        <sz val="10"/>
        <rFont val="Calibri"/>
        <family val="2"/>
        <charset val="238"/>
      </rPr>
      <t xml:space="preserve">fertőtlenítő pezsgőtabletta                       </t>
    </r>
    <r>
      <rPr>
        <i/>
        <sz val="10"/>
        <color theme="3" tint="0.39997558519241921"/>
        <rFont val="Calibri"/>
        <family val="2"/>
        <charset val="238"/>
      </rPr>
      <t/>
    </r>
  </si>
  <si>
    <t xml:space="preserve">Szent-Györgyi Albert CEDEZIN étrend-kiegészítő tabletta                      </t>
  </si>
  <si>
    <r>
      <rPr>
        <b/>
        <sz val="10"/>
        <rFont val="Calibri"/>
        <family val="2"/>
        <charset val="238"/>
      </rPr>
      <t xml:space="preserve">Azirowill 500 mg filmtabletta              </t>
    </r>
    <r>
      <rPr>
        <b/>
        <sz val="10"/>
        <color indexed="10"/>
        <rFont val="Calibri"/>
        <family val="2"/>
        <charset val="238"/>
      </rPr>
      <t xml:space="preserve">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azitromicin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                                      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</si>
  <si>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rFont val="Calibri"/>
        <family val="2"/>
        <charset val="238"/>
        <scheme val="minor"/>
      </rPr>
      <t>ALAPKEDVEZMÉNY</t>
    </r>
  </si>
  <si>
    <r>
      <rPr>
        <b/>
        <sz val="8"/>
        <color rgb="FFFF0000"/>
        <rFont val="Calibri"/>
        <family val="2"/>
        <charset val="238"/>
        <scheme val="minor"/>
      </rPr>
      <t>300 db-tól</t>
    </r>
    <r>
      <rPr>
        <b/>
        <sz val="8"/>
        <color theme="1"/>
        <rFont val="Calibri"/>
        <family val="2"/>
        <charset val="238"/>
        <scheme val="minor"/>
      </rPr>
      <t xml:space="preserve"> extra kedvezmény</t>
    </r>
  </si>
  <si>
    <t>*KEDVEZMÉNY
MÉRTÉKE</t>
  </si>
  <si>
    <t>*KEDVEZMÉNYES
NETTÓ ÁR</t>
  </si>
  <si>
    <r>
      <rPr>
        <b/>
        <sz val="10"/>
        <color theme="1"/>
        <rFont val="Calibri"/>
        <family val="2"/>
        <charset val="238"/>
      </rPr>
      <t xml:space="preserve">Morysa 10 mg filmtabletta      </t>
    </r>
    <r>
      <rPr>
        <sz val="10"/>
        <color theme="1"/>
        <rFont val="Calibri"/>
        <family val="2"/>
        <charset val="238"/>
      </rPr>
      <t xml:space="preserve">                              memantine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 </t>
    </r>
  </si>
  <si>
    <r>
      <rPr>
        <b/>
        <sz val="10"/>
        <color theme="1"/>
        <rFont val="Calibri"/>
        <family val="2"/>
        <charset val="238"/>
      </rPr>
      <t xml:space="preserve">Morysa 10 mg filmtabletta    </t>
    </r>
    <r>
      <rPr>
        <sz val="10"/>
        <color theme="1"/>
        <rFont val="Calibri"/>
        <family val="2"/>
        <charset val="238"/>
      </rPr>
      <t xml:space="preserve">                                  memantine  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</t>
    </r>
  </si>
  <si>
    <r>
      <t xml:space="preserve">Zadex 60 mg kemény kapszula                             </t>
    </r>
    <r>
      <rPr>
        <sz val="10"/>
        <rFont val="Calibri"/>
        <family val="2"/>
        <charset val="238"/>
      </rPr>
      <t>acemetacin</t>
    </r>
  </si>
  <si>
    <r>
      <rPr>
        <b/>
        <sz val="10"/>
        <rFont val="Calibri"/>
        <family val="2"/>
        <charset val="238"/>
      </rPr>
      <t xml:space="preserve">Sufixin Forte 400 mg filmtabletta                      </t>
    </r>
    <r>
      <rPr>
        <sz val="10"/>
        <rFont val="Calibri"/>
        <family val="2"/>
        <charset val="238"/>
      </rPr>
      <t xml:space="preserve">  cefixime  </t>
    </r>
    <r>
      <rPr>
        <sz val="10"/>
        <color indexed="10"/>
        <rFont val="Calibri"/>
        <family val="2"/>
        <charset val="238"/>
      </rPr>
      <t xml:space="preserve">  </t>
    </r>
    <r>
      <rPr>
        <b/>
        <sz val="10"/>
        <color indexed="10"/>
        <rFont val="Calibri"/>
        <family val="2"/>
        <charset val="238"/>
      </rPr>
      <t xml:space="preserve">                                   </t>
    </r>
  </si>
  <si>
    <r>
      <rPr>
        <b/>
        <sz val="8"/>
        <color rgb="FFFF0000"/>
        <rFont val="Calibri"/>
        <family val="2"/>
        <charset val="238"/>
        <scheme val="minor"/>
      </rPr>
      <t>500 db-tól</t>
    </r>
    <r>
      <rPr>
        <b/>
        <sz val="8"/>
        <color theme="1"/>
        <rFont val="Calibri"/>
        <family val="2"/>
        <charset val="238"/>
        <scheme val="minor"/>
      </rPr>
      <t xml:space="preserve">           extra kedvezmény</t>
    </r>
  </si>
  <si>
    <r>
      <rPr>
        <b/>
        <sz val="10"/>
        <rFont val="Calibri"/>
        <family val="2"/>
        <charset val="238"/>
      </rPr>
      <t>Eligard 7,5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</si>
  <si>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22,5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</si>
  <si>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45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</si>
  <si>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t>1x</t>
  </si>
  <si>
    <r>
      <t xml:space="preserve">Dolowill Baby 100 mg/5 ml belsőleges szuszpenzió   </t>
    </r>
    <r>
      <rPr>
        <b/>
        <sz val="9"/>
        <rFont val="Calibri"/>
        <family val="2"/>
        <charset val="238"/>
      </rPr>
      <t xml:space="preserve">                                                                   </t>
    </r>
    <r>
      <rPr>
        <sz val="9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ibuprofen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 </t>
    </r>
  </si>
  <si>
    <t>*JAVASOLT NETTÓ ÁR</t>
  </si>
  <si>
    <t xml:space="preserve">Loxacon vitaminokat, ásványi anyagokat és növényi kivonatokat tartalmazó étrend-kiegészítő kapszula   </t>
  </si>
  <si>
    <r>
      <rPr>
        <b/>
        <sz val="10"/>
        <rFont val="Calibri"/>
        <family val="2"/>
        <charset val="238"/>
      </rPr>
      <t xml:space="preserve">Almowill-Duo 875 mg/125 mg filmtabletta </t>
    </r>
    <r>
      <rPr>
        <sz val="10"/>
        <rFont val="Calibri"/>
        <family val="2"/>
        <charset val="238"/>
      </rPr>
      <t xml:space="preserve">   amoxicillin, klavulánsav                                                                </t>
    </r>
  </si>
  <si>
    <r>
      <rPr>
        <b/>
        <sz val="10"/>
        <rFont val="Calibri"/>
        <family val="2"/>
        <charset val="238"/>
      </rPr>
      <t>Entocort 2 mg végbélszuszpenzió</t>
    </r>
    <r>
      <rPr>
        <sz val="10"/>
        <rFont val="Calibri"/>
        <family val="2"/>
        <charset val="238"/>
      </rPr>
      <t xml:space="preserve">                     budezonid                         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</si>
  <si>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Duoxal 3 mg/ml+1,25 mg/ml oldatos fülcsepp </t>
    </r>
    <r>
      <rPr>
        <sz val="10"/>
        <rFont val="Calibri"/>
        <family val="2"/>
        <charset val="238"/>
      </rPr>
      <t xml:space="preserve"> ciprofloxacin, fluocinolon-acetonid                                                        </t>
    </r>
  </si>
  <si>
    <r>
      <rPr>
        <b/>
        <sz val="10"/>
        <rFont val="Calibri"/>
        <family val="2"/>
        <charset val="238"/>
      </rPr>
      <t xml:space="preserve">Somnol 7,5 mg filmtabletta                               </t>
    </r>
    <r>
      <rPr>
        <sz val="10"/>
        <rFont val="Calibri"/>
        <family val="2"/>
        <charset val="238"/>
      </rPr>
      <t>zopiklon</t>
    </r>
  </si>
  <si>
    <r>
      <t xml:space="preserve">Egzysta 150 mg kemény kapszula                </t>
    </r>
    <r>
      <rPr>
        <sz val="10"/>
        <rFont val="Calibri"/>
        <family val="2"/>
        <charset val="238"/>
      </rPr>
      <t xml:space="preserve"> pregabalin                                                           </t>
    </r>
    <r>
      <rPr>
        <b/>
        <sz val="10"/>
        <rFont val="Calibri"/>
        <family val="2"/>
        <charset val="238"/>
      </rPr>
      <t xml:space="preserve">                                      </t>
    </r>
  </si>
  <si>
    <r>
      <t xml:space="preserve">Egzysta 75 mg kemény kapszula                     </t>
    </r>
    <r>
      <rPr>
        <sz val="10"/>
        <rFont val="Calibri"/>
        <family val="2"/>
        <charset val="238"/>
      </rPr>
      <t xml:space="preserve"> pregabalin                                                                             </t>
    </r>
    <r>
      <rPr>
        <i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                                                      </t>
    </r>
    <r>
      <rPr>
        <sz val="10"/>
        <color theme="4" tint="-0.249977111117893"/>
        <rFont val="Calibri"/>
        <family val="2"/>
        <charset val="238"/>
      </rPr>
      <t xml:space="preserve"> </t>
    </r>
  </si>
  <si>
    <r>
      <t xml:space="preserve">Lefloxawill 500 mg filmtabletta                        </t>
    </r>
    <r>
      <rPr>
        <sz val="10"/>
        <rFont val="Calibri"/>
        <family val="2"/>
        <charset val="238"/>
      </rPr>
      <t xml:space="preserve">levofloxacin               </t>
    </r>
    <r>
      <rPr>
        <b/>
        <sz val="10"/>
        <rFont val="Calibri"/>
        <family val="2"/>
        <charset val="238"/>
      </rPr>
      <t xml:space="preserve">                                                                    </t>
    </r>
  </si>
  <si>
    <r>
      <t xml:space="preserve">Lefloxawill 500 mg filmtabletta                       </t>
    </r>
    <r>
      <rPr>
        <sz val="10"/>
        <rFont val="Calibri"/>
        <family val="2"/>
        <charset val="238"/>
      </rPr>
      <t xml:space="preserve"> levofloxacin           </t>
    </r>
    <r>
      <rPr>
        <b/>
        <sz val="10"/>
        <rFont val="Calibri"/>
        <family val="2"/>
        <charset val="238"/>
      </rPr>
      <t xml:space="preserve">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</si>
  <si>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Magnézium B6 bevont tabletta </t>
    </r>
    <r>
      <rPr>
        <sz val="10"/>
        <rFont val="Calibri"/>
        <family val="2"/>
        <charset val="238"/>
      </rPr>
      <t xml:space="preserve">                        magnézium-laktát + B6 vitamin     </t>
    </r>
  </si>
  <si>
    <r>
      <rPr>
        <b/>
        <sz val="10"/>
        <rFont val="Calibri"/>
        <family val="2"/>
        <charset val="238"/>
      </rPr>
      <t>Nebivolol Goodwill 5 mg tabletta</t>
    </r>
    <r>
      <rPr>
        <sz val="10"/>
        <rFont val="Calibri"/>
        <family val="2"/>
        <charset val="238"/>
      </rPr>
      <t xml:space="preserve">                       nebivolol</t>
    </r>
  </si>
  <si>
    <r>
      <rPr>
        <b/>
        <sz val="10"/>
        <rFont val="Calibri"/>
        <family val="2"/>
        <charset val="238"/>
      </rPr>
      <t xml:space="preserve">Noxetib 10 mg tabletta     </t>
    </r>
    <r>
      <rPr>
        <sz val="10"/>
        <rFont val="Calibri"/>
        <family val="2"/>
        <charset val="238"/>
      </rPr>
      <t xml:space="preserve">                               ezetimibe </t>
    </r>
    <r>
      <rPr>
        <b/>
        <sz val="10"/>
        <rFont val="Calibri"/>
        <family val="2"/>
        <charset val="238"/>
      </rPr>
      <t xml:space="preserve"> </t>
    </r>
  </si>
  <si>
    <r>
      <rPr>
        <b/>
        <sz val="10"/>
        <rFont val="Calibri"/>
        <family val="2"/>
        <charset val="238"/>
      </rPr>
      <t xml:space="preserve">Citrafleet por belsőleges oldathoz     </t>
    </r>
    <r>
      <rPr>
        <sz val="10"/>
        <rFont val="Calibri"/>
        <family val="2"/>
        <charset val="238"/>
      </rPr>
      <t xml:space="preserve">                 sodium picosulfate, magnesium oxide, citric acid, anhydrous</t>
    </r>
    <r>
      <rPr>
        <sz val="8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</t>
    </r>
  </si>
  <si>
    <r>
      <rPr>
        <b/>
        <sz val="10"/>
        <rFont val="Calibri"/>
        <family val="2"/>
        <charset val="238"/>
      </rPr>
      <t>Metapyrin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500 mg filmtabletta                        </t>
    </r>
    <r>
      <rPr>
        <b/>
        <sz val="9"/>
        <color rgb="FF0070C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metamizol-nátrium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9"/>
        <color rgb="FF0070C0"/>
        <rFont val="Calibri"/>
        <family val="2"/>
        <charset val="238"/>
      </rPr>
      <t xml:space="preserve">                             </t>
    </r>
    <r>
      <rPr>
        <b/>
        <sz val="9"/>
        <color rgb="FF0070C0"/>
        <rFont val="Calibri"/>
        <family val="2"/>
        <charset val="238"/>
      </rPr>
      <t xml:space="preserve"> </t>
    </r>
  </si>
  <si>
    <r>
      <rPr>
        <b/>
        <sz val="14"/>
        <color rgb="FFFF0000"/>
        <rFont val="Calibri"/>
        <family val="2"/>
        <charset val="238"/>
        <scheme val="minor"/>
      </rPr>
      <t xml:space="preserve">Az alábbi termékek mennyiség alapján járó extra kedvezménnyel is rendelhetőek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(A termékeket </t>
    </r>
    <r>
      <rPr>
        <u/>
        <sz val="11"/>
        <color theme="1"/>
        <rFont val="Calibri"/>
        <family val="2"/>
        <charset val="238"/>
        <scheme val="minor"/>
      </rPr>
      <t>vegyesen</t>
    </r>
    <r>
      <rPr>
        <sz val="11"/>
        <color theme="1"/>
        <rFont val="Calibri"/>
        <family val="2"/>
        <charset val="238"/>
        <scheme val="minor"/>
      </rPr>
      <t xml:space="preserve"> is össze lehet válogatni az extra kedvezmény eléréséhez)</t>
    </r>
  </si>
  <si>
    <r>
      <rPr>
        <b/>
        <sz val="10"/>
        <rFont val="Calibri"/>
        <family val="2"/>
        <charset val="238"/>
      </rPr>
      <t xml:space="preserve">Normix 200 mg filmtabletta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rifaximin </t>
    </r>
    <r>
      <rPr>
        <b/>
        <sz val="10"/>
        <rFont val="Calibri"/>
        <family val="2"/>
        <charset val="238"/>
      </rPr>
      <t xml:space="preserve">                            </t>
    </r>
  </si>
  <si>
    <r>
      <t xml:space="preserve">Szent-Györgyi Albert 1000 mg retard C-vitamin tabletta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</rPr>
      <t>aszkorbinsav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</si>
</sst>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0070C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3" tint="0.3999755851924192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rgb="FFFF3F3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1D82F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DF4C2"/>
        </stop>
      </gradient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9F5DB"/>
        </stop>
      </gradientFill>
    </fill>
    <fill>
      <patternFill patternType="solid">
        <fgColor rgb="FFE9F5DB"/>
        <bgColor indexed="64"/>
      </patternFill>
    </fill>
    <fill>
      <patternFill patternType="solid">
        <fgColor rgb="FFBDDA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42" fontId="9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2" fontId="2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42" fontId="8" fillId="0" borderId="3" xfId="0" applyNumberFormat="1" applyFont="1" applyFill="1" applyBorder="1" applyAlignment="1">
      <alignment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42" fontId="8" fillId="0" borderId="1" xfId="0" applyNumberFormat="1" applyFont="1" applyFill="1" applyBorder="1" applyAlignment="1">
      <alignment vertical="center"/>
    </xf>
    <xf numFmtId="42" fontId="9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top"/>
    </xf>
    <xf numFmtId="44" fontId="0" fillId="5" borderId="0" xfId="0" applyNumberFormat="1" applyFill="1"/>
    <xf numFmtId="0" fontId="13" fillId="0" borderId="0" xfId="0" applyFont="1" applyBorder="1" applyAlignment="1">
      <alignment vertical="center"/>
    </xf>
    <xf numFmtId="0" fontId="0" fillId="0" borderId="0" xfId="0" applyBorder="1"/>
    <xf numFmtId="0" fontId="9" fillId="2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left" wrapText="1"/>
    </xf>
    <xf numFmtId="0" fontId="7" fillId="2" borderId="0" xfId="0" applyFont="1" applyFill="1" applyBorder="1" applyAlignment="1">
      <alignment horizontal="center" vertical="center" wrapText="1"/>
    </xf>
    <xf numFmtId="42" fontId="9" fillId="3" borderId="0" xfId="0" applyNumberFormat="1" applyFont="1" applyFill="1" applyBorder="1" applyAlignment="1">
      <alignment vertical="center"/>
    </xf>
    <xf numFmtId="42" fontId="9" fillId="0" borderId="0" xfId="0" applyNumberFormat="1" applyFont="1" applyFill="1" applyBorder="1" applyAlignment="1">
      <alignment vertical="center"/>
    </xf>
    <xf numFmtId="3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42" fontId="2" fillId="0" borderId="0" xfId="0" applyNumberFormat="1" applyFont="1" applyFill="1" applyBorder="1" applyAlignment="1">
      <alignment horizontal="center" vertical="center"/>
    </xf>
    <xf numFmtId="42" fontId="8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horizontal="center" vertical="center" wrapText="1"/>
    </xf>
    <xf numFmtId="42" fontId="9" fillId="0" borderId="7" xfId="0" applyNumberFormat="1" applyFont="1" applyFill="1" applyBorder="1" applyAlignment="1">
      <alignment vertical="center"/>
    </xf>
    <xf numFmtId="6" fontId="8" fillId="0" borderId="3" xfId="0" applyNumberFormat="1" applyFont="1" applyFill="1" applyBorder="1" applyAlignment="1">
      <alignment vertical="center"/>
    </xf>
    <xf numFmtId="0" fontId="22" fillId="0" borderId="0" xfId="0" applyFont="1" applyBorder="1" applyAlignment="1" applyProtection="1"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center"/>
      <protection locked="0"/>
    </xf>
    <xf numFmtId="44" fontId="30" fillId="5" borderId="0" xfId="0" applyNumberFormat="1" applyFont="1" applyFill="1"/>
    <xf numFmtId="0" fontId="30" fillId="0" borderId="0" xfId="0" applyFont="1"/>
    <xf numFmtId="0" fontId="8" fillId="0" borderId="1" xfId="0" applyFont="1" applyFill="1" applyBorder="1" applyAlignment="1">
      <alignment horizontal="center" vertical="center" wrapText="1"/>
    </xf>
    <xf numFmtId="42" fontId="8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 wrapText="1"/>
    </xf>
    <xf numFmtId="44" fontId="0" fillId="5" borderId="0" xfId="0" applyNumberFormat="1" applyFill="1" applyAlignment="1"/>
    <xf numFmtId="0" fontId="0" fillId="0" borderId="0" xfId="0" applyAlignment="1"/>
    <xf numFmtId="9" fontId="10" fillId="0" borderId="3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left" vertical="center"/>
    </xf>
    <xf numFmtId="42" fontId="8" fillId="0" borderId="0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/>
    <xf numFmtId="0" fontId="0" fillId="0" borderId="0" xfId="0" applyFill="1" applyBorder="1"/>
    <xf numFmtId="9" fontId="3" fillId="0" borderId="4" xfId="0" applyNumberFormat="1" applyFont="1" applyFill="1" applyBorder="1" applyAlignment="1">
      <alignment horizontal="center" vertical="center" wrapText="1"/>
    </xf>
    <xf numFmtId="42" fontId="9" fillId="0" borderId="6" xfId="0" applyNumberFormat="1" applyFont="1" applyFill="1" applyBorder="1" applyAlignment="1">
      <alignment vertical="center"/>
    </xf>
    <xf numFmtId="0" fontId="0" fillId="0" borderId="0" xfId="0" applyFill="1"/>
    <xf numFmtId="0" fontId="19" fillId="0" borderId="0" xfId="0" applyFont="1" applyFill="1" applyAlignment="1">
      <alignment horizontal="right" wrapText="1"/>
    </xf>
    <xf numFmtId="44" fontId="0" fillId="0" borderId="0" xfId="0" applyNumberFormat="1" applyFill="1"/>
    <xf numFmtId="0" fontId="0" fillId="0" borderId="0" xfId="0" applyFill="1" applyAlignment="1">
      <alignment vertical="top" wrapTex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42" fontId="9" fillId="7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38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5" fillId="8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2" fontId="9" fillId="7" borderId="1" xfId="0" applyNumberFormat="1" applyFont="1" applyFill="1" applyBorder="1" applyAlignment="1">
      <alignment horizontal="left" vertical="center"/>
    </xf>
    <xf numFmtId="42" fontId="8" fillId="7" borderId="1" xfId="0" applyNumberFormat="1" applyFont="1" applyFill="1" applyBorder="1" applyAlignment="1">
      <alignment horizontal="center" vertical="center"/>
    </xf>
    <xf numFmtId="42" fontId="9" fillId="7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17" fontId="19" fillId="0" borderId="0" xfId="0" applyNumberFormat="1" applyFont="1" applyFill="1" applyAlignment="1">
      <alignment horizontal="right" wrapText="1"/>
    </xf>
    <xf numFmtId="0" fontId="19" fillId="0" borderId="0" xfId="0" applyFont="1" applyFill="1" applyAlignment="1">
      <alignment horizontal="right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10" fillId="0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3F3F"/>
      <color rgb="FFF7FCF2"/>
      <color rgb="FFBDDA54"/>
      <color rgb="FFE9F5DB"/>
      <color rgb="FFD0FCA4"/>
      <color rgb="FFC0E399"/>
      <color rgb="FFADDB7B"/>
      <color rgb="FF0DBF2B"/>
      <color rgb="FFA6D86E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57</xdr:row>
      <xdr:rowOff>133350</xdr:rowOff>
    </xdr:from>
    <xdr:to>
      <xdr:col>8</xdr:col>
      <xdr:colOff>468314</xdr:colOff>
      <xdr:row>63</xdr:row>
      <xdr:rowOff>19049</xdr:rowOff>
    </xdr:to>
    <xdr:sp macro="" textlink="">
      <xdr:nvSpPr>
        <xdr:cNvPr id="13" name="Lekerekített téglala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151" y="34201100"/>
          <a:ext cx="6237288" cy="1385887"/>
        </a:xfrm>
        <a:prstGeom prst="round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u-HU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230186</xdr:colOff>
      <xdr:row>2</xdr:row>
      <xdr:rowOff>404814</xdr:rowOff>
    </xdr:from>
    <xdr:to>
      <xdr:col>8</xdr:col>
      <xdr:colOff>325436</xdr:colOff>
      <xdr:row>2</xdr:row>
      <xdr:rowOff>650876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0186" y="1174752"/>
          <a:ext cx="88900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900">
              <a:latin typeface="+mn-lt"/>
            </a:rPr>
            <a:t>	</a:t>
          </a:r>
        </a:p>
      </xdr:txBody>
    </xdr:sp>
    <xdr:clientData/>
  </xdr:twoCellAnchor>
  <xdr:twoCellAnchor editAs="oneCell">
    <xdr:from>
      <xdr:col>0</xdr:col>
      <xdr:colOff>15875</xdr:colOff>
      <xdr:row>0</xdr:row>
      <xdr:rowOff>23812</xdr:rowOff>
    </xdr:from>
    <xdr:to>
      <xdr:col>7</xdr:col>
      <xdr:colOff>709188</xdr:colOff>
      <xdr:row>2</xdr:row>
      <xdr:rowOff>1968499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7"/>
        <a:stretch/>
      </xdr:blipFill>
      <xdr:spPr>
        <a:xfrm>
          <a:off x="15875" y="23812"/>
          <a:ext cx="5797126" cy="2651125"/>
        </a:xfrm>
        <a:prstGeom prst="rect">
          <a:avLst/>
        </a:prstGeom>
      </xdr:spPr>
    </xdr:pic>
    <xdr:clientData/>
  </xdr:twoCellAnchor>
  <xdr:twoCellAnchor>
    <xdr:from>
      <xdr:col>4</xdr:col>
      <xdr:colOff>603250</xdr:colOff>
      <xdr:row>1</xdr:row>
      <xdr:rowOff>483055</xdr:rowOff>
    </xdr:from>
    <xdr:to>
      <xdr:col>8</xdr:col>
      <xdr:colOff>523875</xdr:colOff>
      <xdr:row>2</xdr:row>
      <xdr:rowOff>1900692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7938" y="610055"/>
          <a:ext cx="2603500" cy="199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2400" b="1" i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Kórházi</a:t>
          </a: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 akciós</a:t>
          </a:r>
        </a:p>
        <a:p>
          <a:pPr algn="ctr">
            <a:spcAft>
              <a:spcPts val="1800"/>
            </a:spcAft>
          </a:pP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megrendelőlap</a:t>
          </a:r>
        </a:p>
        <a:p>
          <a:pPr algn="ctr"/>
          <a:r>
            <a:rPr lang="hu-HU" sz="12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2022</a:t>
          </a:r>
          <a:r>
            <a:rPr lang="hu-HU" sz="11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. május</a:t>
          </a:r>
          <a:endParaRPr lang="hu-HU" sz="1100" b="1" i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</xdr:col>
      <xdr:colOff>7937</xdr:colOff>
      <xdr:row>33</xdr:row>
      <xdr:rowOff>95251</xdr:rowOff>
    </xdr:from>
    <xdr:to>
      <xdr:col>3</xdr:col>
      <xdr:colOff>190500</xdr:colOff>
      <xdr:row>33</xdr:row>
      <xdr:rowOff>317501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3DEDC796-BA32-4CB1-BF54-125D6401DA52}"/>
            </a:ext>
          </a:extLst>
        </xdr:cNvPr>
        <xdr:cNvSpPr txBox="1"/>
      </xdr:nvSpPr>
      <xdr:spPr>
        <a:xfrm>
          <a:off x="1793875" y="16033751"/>
          <a:ext cx="1071563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ÚJ AKCIÓ!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7"/>
  <sheetViews>
    <sheetView showGridLines="0" tabSelected="1" topLeftCell="A59" zoomScale="120" zoomScaleNormal="120" zoomScaleSheetLayoutView="120" workbookViewId="0">
      <selection activeCell="E8" sqref="E8"/>
    </sheetView>
  </sheetViews>
  <sheetFormatPr defaultColWidth="14" defaultRowHeight="15" zeroHeight="1" x14ac:dyDescent="0.25"/>
  <cols>
    <col min="1" max="1" width="16.7109375" customWidth="1"/>
    <col min="2" max="2" width="10.140625" customWidth="1"/>
    <col min="3" max="3" width="13.28515625" customWidth="1"/>
    <col min="4" max="4" width="8.140625" customWidth="1"/>
    <col min="5" max="5" width="11.28515625" customWidth="1"/>
    <col min="6" max="6" width="7.7109375" customWidth="1"/>
    <col min="7" max="7" width="9.28515625" customWidth="1"/>
    <col min="8" max="8" width="11.85546875" customWidth="1"/>
    <col min="9" max="9" width="8.28515625" customWidth="1"/>
    <col min="10" max="10" width="0.140625" style="10" hidden="1" customWidth="1"/>
    <col min="11" max="13" width="14" style="18" hidden="1" customWidth="1"/>
    <col min="14" max="14" width="14" customWidth="1"/>
  </cols>
  <sheetData>
    <row r="1" spans="1:23" s="62" customFormat="1" ht="9.75" customHeight="1" x14ac:dyDescent="0.25">
      <c r="G1" s="65"/>
      <c r="H1" s="92"/>
      <c r="I1" s="93"/>
      <c r="J1" s="63"/>
      <c r="K1" s="64"/>
      <c r="L1" s="64"/>
      <c r="M1" s="64"/>
    </row>
    <row r="2" spans="1:23" s="10" customFormat="1" ht="45.75" customHeight="1" x14ac:dyDescent="0.25">
      <c r="A2" s="62"/>
      <c r="B2" s="62"/>
      <c r="C2" s="62"/>
      <c r="D2" s="62"/>
      <c r="E2" s="62"/>
      <c r="F2" s="62"/>
      <c r="G2" s="65"/>
      <c r="H2" s="93"/>
      <c r="I2" s="93"/>
      <c r="J2" s="63"/>
      <c r="K2" s="64"/>
      <c r="L2" s="64"/>
      <c r="M2" s="64"/>
      <c r="N2" s="62"/>
    </row>
    <row r="3" spans="1:23" ht="156.75" customHeight="1" x14ac:dyDescent="0.25">
      <c r="A3" s="62"/>
      <c r="B3" s="62"/>
      <c r="C3" s="62"/>
      <c r="D3" s="62"/>
      <c r="E3" s="62"/>
      <c r="F3" s="62"/>
      <c r="G3" s="65"/>
      <c r="H3" s="93"/>
      <c r="I3" s="93"/>
      <c r="J3" s="63"/>
      <c r="K3" s="64"/>
      <c r="L3" s="64"/>
      <c r="M3" s="64"/>
      <c r="N3" s="62"/>
      <c r="O3" s="29"/>
      <c r="P3" s="29"/>
      <c r="Q3" s="29"/>
      <c r="R3" s="30"/>
      <c r="S3" s="31"/>
      <c r="T3" s="33"/>
      <c r="U3" s="32"/>
      <c r="V3" s="26"/>
      <c r="W3" s="34"/>
    </row>
    <row r="4" spans="1:23" s="10" customFormat="1" ht="5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25"/>
      <c r="K4" s="18"/>
      <c r="L4" s="18"/>
      <c r="M4" s="18"/>
    </row>
    <row r="5" spans="1:23" s="10" customFormat="1" ht="27.75" customHeight="1" x14ac:dyDescent="0.25">
      <c r="A5" s="81" t="s">
        <v>0</v>
      </c>
      <c r="B5" s="82"/>
      <c r="C5" s="83"/>
      <c r="D5" s="69" t="s">
        <v>1</v>
      </c>
      <c r="E5" s="70" t="s">
        <v>69</v>
      </c>
      <c r="F5" s="94" t="s">
        <v>57</v>
      </c>
      <c r="G5" s="95"/>
      <c r="H5" s="73" t="s">
        <v>58</v>
      </c>
      <c r="I5" s="70" t="s">
        <v>2</v>
      </c>
      <c r="J5" s="25"/>
      <c r="K5" s="18"/>
      <c r="L5" s="18"/>
      <c r="M5" s="18"/>
    </row>
    <row r="6" spans="1:23" ht="33" customHeight="1" x14ac:dyDescent="0.25">
      <c r="A6" s="75" t="s">
        <v>4</v>
      </c>
      <c r="B6" s="75"/>
      <c r="C6" s="75"/>
      <c r="D6" s="11" t="s">
        <v>5</v>
      </c>
      <c r="E6" s="12">
        <v>3423</v>
      </c>
      <c r="F6" s="15">
        <v>0.03</v>
      </c>
      <c r="G6" s="13">
        <f>ROUND(E6*F6,0)</f>
        <v>103</v>
      </c>
      <c r="H6" s="14">
        <f>E6-G6</f>
        <v>3320</v>
      </c>
      <c r="I6" s="66"/>
      <c r="J6" s="26"/>
      <c r="K6" s="18">
        <f t="shared" ref="K6" si="0">$I6*E6</f>
        <v>0</v>
      </c>
      <c r="L6" s="18">
        <f t="shared" ref="L6" si="1">$I6*G6</f>
        <v>0</v>
      </c>
      <c r="M6" s="18">
        <f t="shared" ref="M6" si="2">$I6*H6</f>
        <v>0</v>
      </c>
    </row>
    <row r="7" spans="1:23" ht="33" customHeight="1" x14ac:dyDescent="0.25">
      <c r="A7" s="75" t="s">
        <v>6</v>
      </c>
      <c r="B7" s="75"/>
      <c r="C7" s="75"/>
      <c r="D7" s="6" t="s">
        <v>7</v>
      </c>
      <c r="E7" s="7">
        <v>6612</v>
      </c>
      <c r="F7" s="8">
        <v>0.03</v>
      </c>
      <c r="G7" s="9">
        <f>ROUND(E7*F7,0)</f>
        <v>198</v>
      </c>
      <c r="H7" s="5">
        <f t="shared" ref="H7:H28" si="3">E7-G7</f>
        <v>6414</v>
      </c>
      <c r="I7" s="66"/>
      <c r="J7" s="26"/>
      <c r="K7" s="18">
        <f t="shared" ref="K7:K24" si="4">$I7*E7</f>
        <v>0</v>
      </c>
      <c r="L7" s="18">
        <f t="shared" ref="L7:M18" si="5">$I7*G7</f>
        <v>0</v>
      </c>
      <c r="M7" s="18">
        <f t="shared" si="5"/>
        <v>0</v>
      </c>
    </row>
    <row r="8" spans="1:23" s="10" customFormat="1" ht="33.75" customHeight="1" x14ac:dyDescent="0.25">
      <c r="A8" s="75" t="s">
        <v>38</v>
      </c>
      <c r="B8" s="75"/>
      <c r="C8" s="75"/>
      <c r="D8" s="11" t="s">
        <v>35</v>
      </c>
      <c r="E8" s="12">
        <v>2938</v>
      </c>
      <c r="F8" s="15">
        <v>0.01</v>
      </c>
      <c r="G8" s="9">
        <f t="shared" ref="G8" si="6">ROUND(E8*F8,0)</f>
        <v>29</v>
      </c>
      <c r="H8" s="5">
        <f t="shared" si="3"/>
        <v>2909</v>
      </c>
      <c r="I8" s="66"/>
      <c r="J8" s="26"/>
      <c r="K8" s="18">
        <f t="shared" ref="K8" si="7">$I8*E8</f>
        <v>0</v>
      </c>
      <c r="L8" s="18">
        <f t="shared" ref="L8" si="8">$I8*G8</f>
        <v>0</v>
      </c>
      <c r="M8" s="18">
        <f t="shared" ref="M8" si="9">$I8*H8</f>
        <v>0</v>
      </c>
    </row>
    <row r="9" spans="1:23" s="10" customFormat="1" ht="36" customHeight="1" x14ac:dyDescent="0.25">
      <c r="A9" s="76" t="s">
        <v>45</v>
      </c>
      <c r="B9" s="76"/>
      <c r="C9" s="76"/>
      <c r="D9" s="11" t="s">
        <v>42</v>
      </c>
      <c r="E9" s="12">
        <v>1727</v>
      </c>
      <c r="F9" s="15">
        <v>0.3</v>
      </c>
      <c r="G9" s="35">
        <f t="shared" ref="G9:G10" si="10">ROUND(E9*F9,0)</f>
        <v>518</v>
      </c>
      <c r="H9" s="5">
        <f t="shared" ref="H9:H10" si="11">E9-G9</f>
        <v>1209</v>
      </c>
      <c r="I9" s="66"/>
      <c r="J9" s="26"/>
      <c r="K9" s="18">
        <f t="shared" ref="K9:K10" si="12">$I9*E9</f>
        <v>0</v>
      </c>
      <c r="L9" s="18">
        <f t="shared" ref="L9:L10" si="13">$I9*G9</f>
        <v>0</v>
      </c>
      <c r="M9" s="18">
        <f t="shared" ref="M9:M10" si="14">$I9*H9</f>
        <v>0</v>
      </c>
    </row>
    <row r="10" spans="1:23" s="10" customFormat="1" ht="33.75" customHeight="1" x14ac:dyDescent="0.25">
      <c r="A10" s="76" t="s">
        <v>46</v>
      </c>
      <c r="B10" s="76"/>
      <c r="C10" s="76"/>
      <c r="D10" s="11" t="s">
        <v>43</v>
      </c>
      <c r="E10" s="12">
        <v>2887</v>
      </c>
      <c r="F10" s="15">
        <v>0.3</v>
      </c>
      <c r="G10" s="35">
        <f t="shared" si="10"/>
        <v>866</v>
      </c>
      <c r="H10" s="5">
        <f t="shared" si="11"/>
        <v>2021</v>
      </c>
      <c r="I10" s="66"/>
      <c r="J10" s="26"/>
      <c r="K10" s="18">
        <f t="shared" si="12"/>
        <v>0</v>
      </c>
      <c r="L10" s="18">
        <f t="shared" si="13"/>
        <v>0</v>
      </c>
      <c r="M10" s="18">
        <f t="shared" si="14"/>
        <v>0</v>
      </c>
    </row>
    <row r="11" spans="1:23" ht="43.5" customHeight="1" x14ac:dyDescent="0.25">
      <c r="A11" s="75" t="s">
        <v>82</v>
      </c>
      <c r="B11" s="75"/>
      <c r="C11" s="75"/>
      <c r="D11" s="1" t="s">
        <v>25</v>
      </c>
      <c r="E11" s="2">
        <v>4470</v>
      </c>
      <c r="F11" s="3">
        <v>0.3</v>
      </c>
      <c r="G11" s="9">
        <f t="shared" ref="G11:G28" si="15">ROUND(E11*F11,0)</f>
        <v>1341</v>
      </c>
      <c r="H11" s="5">
        <f t="shared" si="3"/>
        <v>3129</v>
      </c>
      <c r="I11" s="66"/>
      <c r="J11" s="26"/>
      <c r="K11" s="18">
        <f t="shared" si="4"/>
        <v>0</v>
      </c>
      <c r="L11" s="18">
        <f t="shared" si="5"/>
        <v>0</v>
      </c>
      <c r="M11" s="18">
        <f t="shared" si="5"/>
        <v>0</v>
      </c>
    </row>
    <row r="12" spans="1:23" ht="28.5" customHeight="1" x14ac:dyDescent="0.25">
      <c r="A12" s="75" t="s">
        <v>8</v>
      </c>
      <c r="B12" s="75"/>
      <c r="C12" s="75"/>
      <c r="D12" s="11" t="s">
        <v>9</v>
      </c>
      <c r="E12" s="12">
        <v>2122</v>
      </c>
      <c r="F12" s="15">
        <v>0.3</v>
      </c>
      <c r="G12" s="13">
        <f t="shared" si="15"/>
        <v>637</v>
      </c>
      <c r="H12" s="14">
        <f t="shared" si="3"/>
        <v>1485</v>
      </c>
      <c r="I12" s="66"/>
      <c r="J12" s="26"/>
      <c r="K12" s="18">
        <f t="shared" si="4"/>
        <v>0</v>
      </c>
      <c r="L12" s="18">
        <f t="shared" si="5"/>
        <v>0</v>
      </c>
      <c r="M12" s="18">
        <f t="shared" si="5"/>
        <v>0</v>
      </c>
    </row>
    <row r="13" spans="1:23" s="10" customFormat="1" ht="40.5" customHeight="1" x14ac:dyDescent="0.25">
      <c r="A13" s="75" t="s">
        <v>73</v>
      </c>
      <c r="B13" s="75"/>
      <c r="C13" s="75"/>
      <c r="D13" s="11" t="s">
        <v>37</v>
      </c>
      <c r="E13" s="12">
        <v>3046</v>
      </c>
      <c r="F13" s="15">
        <v>0.1</v>
      </c>
      <c r="G13" s="13">
        <f t="shared" ref="G13:G16" si="16">ROUND(E13*F13,0)</f>
        <v>305</v>
      </c>
      <c r="H13" s="14">
        <f t="shared" ref="H13:H16" si="17">E13-G13</f>
        <v>2741</v>
      </c>
      <c r="I13" s="66"/>
      <c r="J13" s="26"/>
      <c r="K13" s="18">
        <f t="shared" ref="K13:K16" si="18">$I13*E13</f>
        <v>0</v>
      </c>
      <c r="L13" s="18">
        <f t="shared" ref="L13:L16" si="19">$I13*G13</f>
        <v>0</v>
      </c>
      <c r="M13" s="18">
        <f t="shared" ref="M13:M16" si="20">$I13*H13</f>
        <v>0</v>
      </c>
    </row>
    <row r="14" spans="1:23" s="10" customFormat="1" ht="40.5" customHeight="1" x14ac:dyDescent="0.25">
      <c r="A14" s="75" t="s">
        <v>64</v>
      </c>
      <c r="B14" s="75"/>
      <c r="C14" s="75"/>
      <c r="D14" s="11" t="s">
        <v>67</v>
      </c>
      <c r="E14" s="12">
        <v>19631</v>
      </c>
      <c r="F14" s="15">
        <v>0</v>
      </c>
      <c r="G14" s="13">
        <f t="shared" si="16"/>
        <v>0</v>
      </c>
      <c r="H14" s="14">
        <f t="shared" si="17"/>
        <v>19631</v>
      </c>
      <c r="I14" s="66"/>
      <c r="J14" s="26"/>
      <c r="K14" s="18">
        <f t="shared" si="18"/>
        <v>0</v>
      </c>
      <c r="L14" s="18">
        <f t="shared" si="19"/>
        <v>0</v>
      </c>
      <c r="M14" s="18">
        <f t="shared" si="20"/>
        <v>0</v>
      </c>
    </row>
    <row r="15" spans="1:23" s="10" customFormat="1" ht="40.5" customHeight="1" x14ac:dyDescent="0.25">
      <c r="A15" s="75" t="s">
        <v>65</v>
      </c>
      <c r="B15" s="75"/>
      <c r="C15" s="75"/>
      <c r="D15" s="11" t="s">
        <v>67</v>
      </c>
      <c r="E15" s="12">
        <v>77569</v>
      </c>
      <c r="F15" s="15">
        <v>0</v>
      </c>
      <c r="G15" s="13">
        <f t="shared" si="16"/>
        <v>0</v>
      </c>
      <c r="H15" s="14">
        <f t="shared" si="17"/>
        <v>77569</v>
      </c>
      <c r="I15" s="66"/>
      <c r="J15" s="26"/>
      <c r="K15" s="18">
        <f t="shared" si="18"/>
        <v>0</v>
      </c>
      <c r="L15" s="18">
        <f t="shared" si="19"/>
        <v>0</v>
      </c>
      <c r="M15" s="18">
        <f t="shared" si="20"/>
        <v>0</v>
      </c>
    </row>
    <row r="16" spans="1:23" s="10" customFormat="1" ht="40.5" customHeight="1" x14ac:dyDescent="0.25">
      <c r="A16" s="75" t="s">
        <v>66</v>
      </c>
      <c r="B16" s="75"/>
      <c r="C16" s="75"/>
      <c r="D16" s="11" t="s">
        <v>67</v>
      </c>
      <c r="E16" s="12">
        <v>129683</v>
      </c>
      <c r="F16" s="15">
        <v>0</v>
      </c>
      <c r="G16" s="13">
        <f t="shared" si="16"/>
        <v>0</v>
      </c>
      <c r="H16" s="14">
        <f t="shared" si="17"/>
        <v>129683</v>
      </c>
      <c r="I16" s="66"/>
      <c r="J16" s="26"/>
      <c r="K16" s="18">
        <f t="shared" si="18"/>
        <v>0</v>
      </c>
      <c r="L16" s="18">
        <f t="shared" si="19"/>
        <v>0</v>
      </c>
      <c r="M16" s="18">
        <f t="shared" si="20"/>
        <v>0</v>
      </c>
    </row>
    <row r="17" spans="1:13" ht="33.75" customHeight="1" x14ac:dyDescent="0.25">
      <c r="A17" s="75" t="s">
        <v>28</v>
      </c>
      <c r="B17" s="75"/>
      <c r="C17" s="75"/>
      <c r="D17" s="11" t="s">
        <v>11</v>
      </c>
      <c r="E17" s="12">
        <v>24629</v>
      </c>
      <c r="F17" s="15">
        <v>0.01</v>
      </c>
      <c r="G17" s="13">
        <f t="shared" si="15"/>
        <v>246</v>
      </c>
      <c r="H17" s="14">
        <f t="shared" si="3"/>
        <v>24383</v>
      </c>
      <c r="I17" s="66"/>
      <c r="J17" s="26"/>
      <c r="K17" s="18">
        <f t="shared" si="4"/>
        <v>0</v>
      </c>
      <c r="L17" s="18">
        <f t="shared" si="5"/>
        <v>0</v>
      </c>
      <c r="M17" s="18">
        <f t="shared" si="5"/>
        <v>0</v>
      </c>
    </row>
    <row r="18" spans="1:13" ht="31.5" customHeight="1" x14ac:dyDescent="0.25">
      <c r="A18" s="75" t="s">
        <v>72</v>
      </c>
      <c r="B18" s="75"/>
      <c r="C18" s="75"/>
      <c r="D18" s="11" t="s">
        <v>12</v>
      </c>
      <c r="E18" s="12">
        <v>10707</v>
      </c>
      <c r="F18" s="15">
        <v>0.01</v>
      </c>
      <c r="G18" s="13">
        <f t="shared" si="15"/>
        <v>107</v>
      </c>
      <c r="H18" s="14">
        <f t="shared" si="3"/>
        <v>10600</v>
      </c>
      <c r="I18" s="66"/>
      <c r="J18" s="26"/>
      <c r="K18" s="18">
        <f t="shared" si="4"/>
        <v>0</v>
      </c>
      <c r="L18" s="18">
        <f t="shared" si="5"/>
        <v>0</v>
      </c>
      <c r="M18" s="18">
        <f t="shared" si="5"/>
        <v>0</v>
      </c>
    </row>
    <row r="19" spans="1:13" s="10" customFormat="1" ht="42.75" customHeight="1" x14ac:dyDescent="0.25">
      <c r="A19" s="77" t="s">
        <v>33</v>
      </c>
      <c r="B19" s="78"/>
      <c r="C19" s="79"/>
      <c r="D19" s="11" t="s">
        <v>27</v>
      </c>
      <c r="E19" s="12">
        <v>1342</v>
      </c>
      <c r="F19" s="15">
        <v>0.3</v>
      </c>
      <c r="G19" s="13">
        <f t="shared" si="15"/>
        <v>403</v>
      </c>
      <c r="H19" s="14">
        <f t="shared" si="3"/>
        <v>939</v>
      </c>
      <c r="I19" s="66"/>
      <c r="J19" s="26"/>
      <c r="K19" s="18">
        <f t="shared" ref="K19" si="21">$I19*E19</f>
        <v>0</v>
      </c>
      <c r="L19" s="18">
        <f t="shared" ref="L19" si="22">$I19*G19</f>
        <v>0</v>
      </c>
      <c r="M19" s="18">
        <f t="shared" ref="M19" si="23">$I19*H19</f>
        <v>0</v>
      </c>
    </row>
    <row r="20" spans="1:13" ht="33" customHeight="1" x14ac:dyDescent="0.25">
      <c r="A20" s="75" t="s">
        <v>13</v>
      </c>
      <c r="B20" s="75"/>
      <c r="C20" s="75"/>
      <c r="D20" s="11" t="s">
        <v>14</v>
      </c>
      <c r="E20" s="12">
        <v>3353</v>
      </c>
      <c r="F20" s="60">
        <v>0.25</v>
      </c>
      <c r="G20" s="13">
        <f t="shared" si="15"/>
        <v>838</v>
      </c>
      <c r="H20" s="61">
        <f t="shared" si="3"/>
        <v>2515</v>
      </c>
      <c r="I20" s="66"/>
      <c r="J20" s="27"/>
      <c r="K20" s="18">
        <f t="shared" si="4"/>
        <v>0</v>
      </c>
      <c r="L20" s="18">
        <f t="shared" ref="L20:M27" si="24">$I20*G20</f>
        <v>0</v>
      </c>
      <c r="M20" s="18">
        <f t="shared" si="24"/>
        <v>0</v>
      </c>
    </row>
    <row r="21" spans="1:13" s="10" customFormat="1" ht="30.75" customHeight="1" x14ac:dyDescent="0.25">
      <c r="A21" s="81" t="s">
        <v>0</v>
      </c>
      <c r="B21" s="82"/>
      <c r="C21" s="83"/>
      <c r="D21" s="69" t="s">
        <v>1</v>
      </c>
      <c r="E21" s="70" t="s">
        <v>51</v>
      </c>
      <c r="F21" s="96" t="s">
        <v>57</v>
      </c>
      <c r="G21" s="97"/>
      <c r="H21" s="73" t="s">
        <v>58</v>
      </c>
      <c r="I21" s="70" t="s">
        <v>2</v>
      </c>
      <c r="J21" s="25"/>
      <c r="K21" s="18"/>
      <c r="L21" s="18"/>
      <c r="M21" s="18"/>
    </row>
    <row r="22" spans="1:13" s="10" customFormat="1" ht="51.75" customHeight="1" x14ac:dyDescent="0.25">
      <c r="A22" s="76" t="s">
        <v>70</v>
      </c>
      <c r="B22" s="75"/>
      <c r="C22" s="75"/>
      <c r="D22" s="11" t="s">
        <v>3</v>
      </c>
      <c r="E22" s="12">
        <v>2487</v>
      </c>
      <c r="F22" s="15">
        <v>0.15</v>
      </c>
      <c r="G22" s="13">
        <f t="shared" si="15"/>
        <v>373</v>
      </c>
      <c r="H22" s="61">
        <f t="shared" si="3"/>
        <v>2114</v>
      </c>
      <c r="I22" s="66"/>
      <c r="J22" s="27"/>
      <c r="K22" s="18"/>
      <c r="L22" s="18"/>
      <c r="M22" s="18"/>
    </row>
    <row r="23" spans="1:13" ht="35.25" customHeight="1" x14ac:dyDescent="0.25">
      <c r="A23" s="75" t="s">
        <v>85</v>
      </c>
      <c r="B23" s="75"/>
      <c r="C23" s="75"/>
      <c r="D23" s="11" t="s">
        <v>26</v>
      </c>
      <c r="E23" s="12">
        <v>2948</v>
      </c>
      <c r="F23" s="15">
        <v>0.01</v>
      </c>
      <c r="G23" s="13">
        <f t="shared" si="15"/>
        <v>29</v>
      </c>
      <c r="H23" s="14">
        <f t="shared" si="3"/>
        <v>2919</v>
      </c>
      <c r="I23" s="66"/>
      <c r="J23" s="27"/>
      <c r="K23" s="18">
        <f>$I23*E23</f>
        <v>0</v>
      </c>
      <c r="L23" s="18">
        <f t="shared" si="24"/>
        <v>0</v>
      </c>
      <c r="M23" s="18">
        <f t="shared" si="24"/>
        <v>0</v>
      </c>
    </row>
    <row r="24" spans="1:13" ht="33" customHeight="1" x14ac:dyDescent="0.25">
      <c r="A24" s="75" t="s">
        <v>74</v>
      </c>
      <c r="B24" s="75"/>
      <c r="C24" s="75"/>
      <c r="D24" s="11" t="s">
        <v>3</v>
      </c>
      <c r="E24" s="12">
        <v>2676</v>
      </c>
      <c r="F24" s="4">
        <v>0.3</v>
      </c>
      <c r="G24" s="13">
        <f t="shared" si="15"/>
        <v>803</v>
      </c>
      <c r="H24" s="14">
        <f t="shared" si="3"/>
        <v>1873</v>
      </c>
      <c r="I24" s="66"/>
      <c r="J24" s="27"/>
      <c r="K24" s="18">
        <f t="shared" si="4"/>
        <v>0</v>
      </c>
      <c r="L24" s="18">
        <f t="shared" si="24"/>
        <v>0</v>
      </c>
      <c r="M24" s="18">
        <f t="shared" si="24"/>
        <v>0</v>
      </c>
    </row>
    <row r="25" spans="1:13" s="10" customFormat="1" ht="33.75" customHeight="1" x14ac:dyDescent="0.25">
      <c r="A25" s="76" t="s">
        <v>53</v>
      </c>
      <c r="B25" s="76"/>
      <c r="C25" s="76"/>
      <c r="D25" s="11" t="s">
        <v>9</v>
      </c>
      <c r="E25" s="12">
        <v>2473</v>
      </c>
      <c r="F25" s="4">
        <v>0.3</v>
      </c>
      <c r="G25" s="13">
        <f t="shared" si="15"/>
        <v>742</v>
      </c>
      <c r="H25" s="14">
        <f t="shared" si="3"/>
        <v>1731</v>
      </c>
      <c r="I25" s="66"/>
      <c r="J25" s="27"/>
      <c r="K25" s="18"/>
      <c r="L25" s="18"/>
      <c r="M25" s="18"/>
    </row>
    <row r="26" spans="1:13" s="10" customFormat="1" ht="49.5" customHeight="1" x14ac:dyDescent="0.25">
      <c r="A26" s="76" t="s">
        <v>86</v>
      </c>
      <c r="B26" s="76"/>
      <c r="C26" s="76"/>
      <c r="D26" s="11" t="s">
        <v>11</v>
      </c>
      <c r="E26" s="12">
        <v>2563</v>
      </c>
      <c r="F26" s="4">
        <v>0.3</v>
      </c>
      <c r="G26" s="13">
        <f t="shared" si="15"/>
        <v>769</v>
      </c>
      <c r="H26" s="14">
        <f t="shared" si="3"/>
        <v>1794</v>
      </c>
      <c r="I26" s="66"/>
      <c r="J26" s="27"/>
      <c r="K26" s="18">
        <f>$I26*E26</f>
        <v>0</v>
      </c>
      <c r="L26" s="18">
        <f t="shared" ref="L26:M26" si="25">$I26*G26</f>
        <v>0</v>
      </c>
      <c r="M26" s="18">
        <f t="shared" si="25"/>
        <v>0</v>
      </c>
    </row>
    <row r="27" spans="1:13" ht="30.75" customHeight="1" x14ac:dyDescent="0.25">
      <c r="A27" s="75" t="s">
        <v>16</v>
      </c>
      <c r="B27" s="75"/>
      <c r="C27" s="75"/>
      <c r="D27" s="11" t="s">
        <v>7</v>
      </c>
      <c r="E27" s="12">
        <v>1205</v>
      </c>
      <c r="F27" s="15">
        <v>0.3</v>
      </c>
      <c r="G27" s="13">
        <f t="shared" si="15"/>
        <v>362</v>
      </c>
      <c r="H27" s="14">
        <f t="shared" si="3"/>
        <v>843</v>
      </c>
      <c r="I27" s="66"/>
      <c r="J27" s="27"/>
      <c r="K27" s="18">
        <f>$I27*E27</f>
        <v>0</v>
      </c>
      <c r="L27" s="18">
        <f t="shared" si="24"/>
        <v>0</v>
      </c>
      <c r="M27" s="18">
        <f t="shared" si="24"/>
        <v>0</v>
      </c>
    </row>
    <row r="28" spans="1:13" s="10" customFormat="1" ht="34.5" customHeight="1" x14ac:dyDescent="0.25">
      <c r="A28" s="76" t="s">
        <v>61</v>
      </c>
      <c r="B28" s="75"/>
      <c r="C28" s="75"/>
      <c r="D28" s="11" t="s">
        <v>5</v>
      </c>
      <c r="E28" s="12">
        <v>2817</v>
      </c>
      <c r="F28" s="15">
        <v>0.1</v>
      </c>
      <c r="G28" s="13">
        <f t="shared" si="15"/>
        <v>282</v>
      </c>
      <c r="H28" s="14">
        <f t="shared" si="3"/>
        <v>2535</v>
      </c>
      <c r="I28" s="66"/>
      <c r="J28" s="27"/>
      <c r="K28" s="18">
        <f>$I28*E28</f>
        <v>0</v>
      </c>
      <c r="L28" s="18">
        <f t="shared" ref="L28" si="26">$I28*G28</f>
        <v>0</v>
      </c>
      <c r="M28" s="18">
        <f t="shared" ref="M28" si="27">$I28*H28</f>
        <v>0</v>
      </c>
    </row>
    <row r="29" spans="1:13" ht="23.25" customHeight="1" x14ac:dyDescent="0.25">
      <c r="A29" s="87" t="s">
        <v>18</v>
      </c>
      <c r="B29" s="87"/>
      <c r="C29" s="87"/>
      <c r="D29" s="88">
        <f>SUM(K6:K28)</f>
        <v>0</v>
      </c>
      <c r="E29" s="88"/>
      <c r="F29" s="89">
        <f>SUM(L6:L28)</f>
        <v>0</v>
      </c>
      <c r="G29" s="89"/>
      <c r="H29" s="67">
        <f>SUM(M6:M28)</f>
        <v>0</v>
      </c>
      <c r="I29" s="68">
        <f>SUM(I6:I28)</f>
        <v>0</v>
      </c>
      <c r="J29" s="21"/>
    </row>
    <row r="30" spans="1:13" s="59" customFormat="1" ht="17.25" customHeight="1" x14ac:dyDescent="0.25">
      <c r="A30" s="54"/>
      <c r="B30" s="54"/>
      <c r="C30" s="54"/>
      <c r="D30" s="55"/>
      <c r="E30" s="55"/>
      <c r="F30" s="56"/>
      <c r="G30" s="56"/>
      <c r="H30" s="26"/>
      <c r="I30" s="57"/>
      <c r="J30" s="28"/>
      <c r="K30" s="58"/>
      <c r="L30" s="58"/>
      <c r="M30" s="58"/>
    </row>
    <row r="31" spans="1:13" s="50" customFormat="1" ht="42" customHeight="1" x14ac:dyDescent="0.25">
      <c r="A31" s="98" t="s">
        <v>84</v>
      </c>
      <c r="B31" s="98"/>
      <c r="C31" s="98"/>
      <c r="D31" s="98"/>
      <c r="E31" s="98"/>
      <c r="F31" s="98"/>
      <c r="G31" s="98"/>
      <c r="H31" s="98"/>
      <c r="I31" s="98"/>
      <c r="J31" s="48"/>
      <c r="K31" s="49"/>
      <c r="L31" s="49"/>
      <c r="M31" s="49"/>
    </row>
    <row r="32" spans="1:13" s="10" customFormat="1" ht="34.5" customHeight="1" x14ac:dyDescent="0.25">
      <c r="A32" s="81" t="s">
        <v>0</v>
      </c>
      <c r="B32" s="82"/>
      <c r="C32" s="83"/>
      <c r="D32" s="69" t="s">
        <v>1</v>
      </c>
      <c r="E32" s="70" t="s">
        <v>51</v>
      </c>
      <c r="F32" s="72" t="s">
        <v>55</v>
      </c>
      <c r="G32" s="71" t="s">
        <v>56</v>
      </c>
      <c r="H32" s="71" t="s">
        <v>63</v>
      </c>
      <c r="I32" s="70" t="s">
        <v>2</v>
      </c>
      <c r="J32" s="24"/>
      <c r="K32" s="18"/>
      <c r="L32" s="18"/>
      <c r="M32" s="18"/>
    </row>
    <row r="33" spans="1:14" s="10" customFormat="1" ht="48.75" customHeight="1" x14ac:dyDescent="0.25">
      <c r="A33" s="75" t="s">
        <v>71</v>
      </c>
      <c r="B33" s="75"/>
      <c r="C33" s="75"/>
      <c r="D33" s="6" t="s">
        <v>27</v>
      </c>
      <c r="E33" s="7">
        <v>2240</v>
      </c>
      <c r="F33" s="8">
        <v>0.3</v>
      </c>
      <c r="G33" s="51">
        <v>0.5</v>
      </c>
      <c r="H33" s="52">
        <v>0.6</v>
      </c>
      <c r="I33" s="66"/>
      <c r="J33" s="25"/>
      <c r="K33" s="18">
        <f>$I33*E33</f>
        <v>0</v>
      </c>
      <c r="L33" s="18">
        <f t="shared" ref="L33:M33" si="28">$I33*G33</f>
        <v>0</v>
      </c>
      <c r="M33" s="18">
        <f t="shared" si="28"/>
        <v>0</v>
      </c>
    </row>
    <row r="34" spans="1:14" s="10" customFormat="1" ht="34.5" customHeight="1" x14ac:dyDescent="0.25">
      <c r="A34" s="75" t="s">
        <v>54</v>
      </c>
      <c r="B34" s="75"/>
      <c r="C34" s="75"/>
      <c r="D34" s="11" t="s">
        <v>40</v>
      </c>
      <c r="E34" s="12">
        <v>2260</v>
      </c>
      <c r="F34" s="15">
        <v>0.3</v>
      </c>
      <c r="G34" s="51">
        <v>0.5</v>
      </c>
      <c r="H34" s="52">
        <v>0.6</v>
      </c>
      <c r="I34" s="66"/>
      <c r="J34" s="26"/>
      <c r="K34" s="18"/>
      <c r="L34" s="18"/>
      <c r="M34" s="18"/>
    </row>
    <row r="35" spans="1:14" s="10" customFormat="1" ht="36.75" customHeight="1" x14ac:dyDescent="0.25">
      <c r="A35" s="76" t="s">
        <v>41</v>
      </c>
      <c r="B35" s="75"/>
      <c r="C35" s="75"/>
      <c r="D35" s="11" t="s">
        <v>31</v>
      </c>
      <c r="E35" s="12">
        <v>6911</v>
      </c>
      <c r="F35" s="15">
        <v>0.3</v>
      </c>
      <c r="G35" s="52">
        <v>0.5</v>
      </c>
      <c r="H35" s="52">
        <v>0.6</v>
      </c>
      <c r="I35" s="66"/>
      <c r="J35" s="26"/>
      <c r="K35" s="18">
        <f t="shared" ref="K35:K45" si="29">$I35*E35</f>
        <v>0</v>
      </c>
      <c r="L35" s="18">
        <f t="shared" ref="L35:L45" si="30">$I35*G35</f>
        <v>0</v>
      </c>
      <c r="M35" s="18">
        <f t="shared" ref="M35:M45" si="31">$I35*H35</f>
        <v>0</v>
      </c>
    </row>
    <row r="36" spans="1:14" ht="36.75" customHeight="1" x14ac:dyDescent="0.25">
      <c r="A36" s="75" t="s">
        <v>10</v>
      </c>
      <c r="B36" s="75"/>
      <c r="C36" s="75"/>
      <c r="D36" s="11" t="s">
        <v>5</v>
      </c>
      <c r="E36" s="12">
        <v>1483</v>
      </c>
      <c r="F36" s="15">
        <v>0.3</v>
      </c>
      <c r="G36" s="52">
        <v>0.5</v>
      </c>
      <c r="H36" s="53">
        <v>0.6</v>
      </c>
      <c r="I36" s="66"/>
      <c r="J36" s="26"/>
      <c r="K36" s="18">
        <f t="shared" si="29"/>
        <v>0</v>
      </c>
      <c r="L36" s="18">
        <f t="shared" si="30"/>
        <v>0</v>
      </c>
      <c r="M36" s="18">
        <f t="shared" si="31"/>
        <v>0</v>
      </c>
    </row>
    <row r="37" spans="1:14" s="10" customFormat="1" ht="45.75" customHeight="1" x14ac:dyDescent="0.25">
      <c r="A37" s="76" t="s">
        <v>68</v>
      </c>
      <c r="B37" s="75"/>
      <c r="C37" s="75"/>
      <c r="D37" s="11" t="s">
        <v>32</v>
      </c>
      <c r="E37" s="12">
        <v>1570</v>
      </c>
      <c r="F37" s="15">
        <v>0.4</v>
      </c>
      <c r="G37" s="52">
        <v>0.5</v>
      </c>
      <c r="H37" s="52">
        <v>0.6</v>
      </c>
      <c r="I37" s="66"/>
      <c r="J37" s="26"/>
      <c r="K37" s="18">
        <f t="shared" si="29"/>
        <v>0</v>
      </c>
      <c r="L37" s="18">
        <f t="shared" si="30"/>
        <v>0</v>
      </c>
      <c r="M37" s="18">
        <f t="shared" si="31"/>
        <v>0</v>
      </c>
    </row>
    <row r="38" spans="1:14" s="10" customFormat="1" ht="33" customHeight="1" x14ac:dyDescent="0.25">
      <c r="A38" s="76" t="s">
        <v>39</v>
      </c>
      <c r="B38" s="75"/>
      <c r="C38" s="75"/>
      <c r="D38" s="11" t="s">
        <v>36</v>
      </c>
      <c r="E38" s="12">
        <v>1561</v>
      </c>
      <c r="F38" s="15">
        <v>0.4</v>
      </c>
      <c r="G38" s="51">
        <v>0.5</v>
      </c>
      <c r="H38" s="53">
        <v>0.6</v>
      </c>
      <c r="I38" s="66"/>
      <c r="J38" s="26"/>
      <c r="K38" s="18">
        <f t="shared" si="29"/>
        <v>0</v>
      </c>
      <c r="L38" s="18">
        <f t="shared" si="30"/>
        <v>0</v>
      </c>
      <c r="M38" s="18">
        <f t="shared" si="31"/>
        <v>0</v>
      </c>
    </row>
    <row r="39" spans="1:14" s="10" customFormat="1" ht="38.25" customHeight="1" x14ac:dyDescent="0.25">
      <c r="A39" s="76" t="s">
        <v>76</v>
      </c>
      <c r="B39" s="75"/>
      <c r="C39" s="75"/>
      <c r="D39" s="11" t="s">
        <v>47</v>
      </c>
      <c r="E39" s="12">
        <v>2643</v>
      </c>
      <c r="F39" s="15">
        <v>0.3</v>
      </c>
      <c r="G39" s="52">
        <v>0.5</v>
      </c>
      <c r="H39" s="52">
        <v>0.6</v>
      </c>
      <c r="I39" s="66"/>
      <c r="J39" s="26"/>
      <c r="K39" s="18">
        <f t="shared" si="29"/>
        <v>0</v>
      </c>
      <c r="L39" s="18">
        <f t="shared" si="30"/>
        <v>0</v>
      </c>
      <c r="M39" s="18">
        <f t="shared" si="31"/>
        <v>0</v>
      </c>
    </row>
    <row r="40" spans="1:14" s="10" customFormat="1" ht="38.25" customHeight="1" x14ac:dyDescent="0.25">
      <c r="A40" s="76" t="s">
        <v>75</v>
      </c>
      <c r="B40" s="75"/>
      <c r="C40" s="75"/>
      <c r="D40" s="11" t="s">
        <v>47</v>
      </c>
      <c r="E40" s="12">
        <v>4179</v>
      </c>
      <c r="F40" s="15">
        <v>0.3</v>
      </c>
      <c r="G40" s="52">
        <v>0.5</v>
      </c>
      <c r="H40" s="52">
        <v>0.6</v>
      </c>
      <c r="I40" s="66"/>
      <c r="J40" s="26"/>
      <c r="K40" s="18">
        <f t="shared" si="29"/>
        <v>0</v>
      </c>
      <c r="L40" s="18">
        <f t="shared" si="30"/>
        <v>0</v>
      </c>
      <c r="M40" s="18">
        <f t="shared" si="31"/>
        <v>0</v>
      </c>
    </row>
    <row r="41" spans="1:14" s="10" customFormat="1" ht="31.5" customHeight="1" x14ac:dyDescent="0.25">
      <c r="A41" s="75" t="s">
        <v>30</v>
      </c>
      <c r="B41" s="75"/>
      <c r="C41" s="75"/>
      <c r="D41" s="11" t="s">
        <v>3</v>
      </c>
      <c r="E41" s="12">
        <v>1846</v>
      </c>
      <c r="F41" s="15">
        <v>0.35</v>
      </c>
      <c r="G41" s="52">
        <v>0.5</v>
      </c>
      <c r="H41" s="52">
        <v>0.6</v>
      </c>
      <c r="I41" s="66"/>
      <c r="J41" s="26"/>
      <c r="K41" s="18">
        <f t="shared" si="29"/>
        <v>0</v>
      </c>
      <c r="L41" s="18">
        <f t="shared" si="30"/>
        <v>0</v>
      </c>
      <c r="M41" s="18">
        <f t="shared" si="31"/>
        <v>0</v>
      </c>
    </row>
    <row r="42" spans="1:14" s="10" customFormat="1" ht="33.75" customHeight="1" x14ac:dyDescent="0.25">
      <c r="A42" s="80" t="s">
        <v>0</v>
      </c>
      <c r="B42" s="80"/>
      <c r="C42" s="80"/>
      <c r="D42" s="69" t="s">
        <v>1</v>
      </c>
      <c r="E42" s="70" t="s">
        <v>51</v>
      </c>
      <c r="F42" s="72" t="s">
        <v>55</v>
      </c>
      <c r="G42" s="74" t="s">
        <v>56</v>
      </c>
      <c r="H42" s="74" t="s">
        <v>63</v>
      </c>
      <c r="I42" s="70" t="s">
        <v>2</v>
      </c>
      <c r="J42" s="24"/>
      <c r="K42" s="18"/>
      <c r="L42" s="18"/>
      <c r="M42" s="18"/>
    </row>
    <row r="43" spans="1:14" s="10" customFormat="1" ht="36" customHeight="1" x14ac:dyDescent="0.25">
      <c r="A43" s="75" t="s">
        <v>52</v>
      </c>
      <c r="B43" s="75"/>
      <c r="C43" s="75"/>
      <c r="D43" s="11" t="s">
        <v>3</v>
      </c>
      <c r="E43" s="12">
        <v>2090</v>
      </c>
      <c r="F43" s="15">
        <v>0.3</v>
      </c>
      <c r="G43" s="52">
        <v>0.5</v>
      </c>
      <c r="H43" s="52">
        <v>0.6</v>
      </c>
      <c r="I43" s="66"/>
      <c r="J43" s="27"/>
      <c r="K43" s="18">
        <f t="shared" ref="K43" si="32">$I43*E43</f>
        <v>0</v>
      </c>
      <c r="L43" s="18">
        <f t="shared" ref="L43" si="33">$I43*G43</f>
        <v>0</v>
      </c>
      <c r="M43" s="18">
        <f t="shared" ref="M43" si="34">$I43*H43</f>
        <v>0</v>
      </c>
    </row>
    <row r="44" spans="1:14" s="10" customFormat="1" ht="36.75" customHeight="1" x14ac:dyDescent="0.25">
      <c r="A44" s="76" t="s">
        <v>77</v>
      </c>
      <c r="B44" s="75"/>
      <c r="C44" s="75"/>
      <c r="D44" s="11" t="s">
        <v>34</v>
      </c>
      <c r="E44" s="12">
        <v>1041</v>
      </c>
      <c r="F44" s="15">
        <v>0.3</v>
      </c>
      <c r="G44" s="51">
        <v>0.5</v>
      </c>
      <c r="H44" s="52">
        <v>0.6</v>
      </c>
      <c r="I44" s="66"/>
      <c r="J44" s="27"/>
      <c r="K44" s="18">
        <f t="shared" si="29"/>
        <v>0</v>
      </c>
      <c r="L44" s="18">
        <f t="shared" si="30"/>
        <v>0</v>
      </c>
      <c r="M44" s="18">
        <f t="shared" si="31"/>
        <v>0</v>
      </c>
    </row>
    <row r="45" spans="1:14" s="10" customFormat="1" ht="36" customHeight="1" x14ac:dyDescent="0.25">
      <c r="A45" s="76" t="s">
        <v>78</v>
      </c>
      <c r="B45" s="75"/>
      <c r="C45" s="75"/>
      <c r="D45" s="11" t="s">
        <v>15</v>
      </c>
      <c r="E45" s="12">
        <v>1443</v>
      </c>
      <c r="F45" s="15">
        <v>0.3</v>
      </c>
      <c r="G45" s="51">
        <v>0.5</v>
      </c>
      <c r="H45" s="53">
        <v>0.6</v>
      </c>
      <c r="I45" s="66"/>
      <c r="J45" s="27"/>
      <c r="K45" s="18">
        <f t="shared" si="29"/>
        <v>0</v>
      </c>
      <c r="L45" s="18">
        <f t="shared" si="30"/>
        <v>0</v>
      </c>
      <c r="M45" s="18">
        <f t="shared" si="31"/>
        <v>0</v>
      </c>
    </row>
    <row r="46" spans="1:14" s="10" customFormat="1" ht="38.25" customHeight="1" x14ac:dyDescent="0.25">
      <c r="A46" s="75" t="s">
        <v>79</v>
      </c>
      <c r="B46" s="75"/>
      <c r="C46" s="75"/>
      <c r="D46" s="11" t="s">
        <v>9</v>
      </c>
      <c r="E46" s="12">
        <v>1844</v>
      </c>
      <c r="F46" s="15">
        <v>0.3</v>
      </c>
      <c r="G46" s="52">
        <v>0.5</v>
      </c>
      <c r="H46" s="52">
        <v>0.6</v>
      </c>
      <c r="I46" s="66"/>
      <c r="J46" s="27"/>
      <c r="K46" s="18">
        <f t="shared" ref="K46:K47" si="35">$I46*E46</f>
        <v>0</v>
      </c>
      <c r="L46" s="18">
        <f t="shared" ref="L46:L47" si="36">$I46*G46</f>
        <v>0</v>
      </c>
      <c r="M46" s="18">
        <f t="shared" ref="M46:M47" si="37">$I46*H46</f>
        <v>0</v>
      </c>
    </row>
    <row r="47" spans="1:14" s="10" customFormat="1" ht="39.75" customHeight="1" x14ac:dyDescent="0.25">
      <c r="A47" s="90" t="s">
        <v>83</v>
      </c>
      <c r="B47" s="78"/>
      <c r="C47" s="79"/>
      <c r="D47" s="11" t="s">
        <v>5</v>
      </c>
      <c r="E47" s="12">
        <v>1561</v>
      </c>
      <c r="F47" s="15">
        <v>0.3</v>
      </c>
      <c r="G47" s="52">
        <v>0.5</v>
      </c>
      <c r="H47" s="52">
        <v>0.6</v>
      </c>
      <c r="I47" s="66"/>
      <c r="J47" s="27"/>
      <c r="K47" s="18">
        <f t="shared" si="35"/>
        <v>0</v>
      </c>
      <c r="L47" s="18">
        <f t="shared" si="36"/>
        <v>0</v>
      </c>
      <c r="M47" s="18">
        <f t="shared" si="37"/>
        <v>0</v>
      </c>
    </row>
    <row r="48" spans="1:14" s="10" customFormat="1" ht="36.75" hidden="1" customHeight="1" x14ac:dyDescent="0.25">
      <c r="A48" s="91" t="s">
        <v>59</v>
      </c>
      <c r="B48" s="91"/>
      <c r="C48" s="91"/>
      <c r="D48" s="44" t="s">
        <v>31</v>
      </c>
      <c r="E48" s="45">
        <v>1706</v>
      </c>
      <c r="F48" s="46">
        <v>0.3</v>
      </c>
      <c r="G48" s="52">
        <v>0.5</v>
      </c>
      <c r="H48" s="52">
        <v>0.6</v>
      </c>
      <c r="I48" s="66"/>
      <c r="J48" s="41"/>
      <c r="K48" s="42"/>
      <c r="L48" s="42"/>
      <c r="M48" s="42"/>
      <c r="N48" s="43"/>
    </row>
    <row r="49" spans="1:17" s="10" customFormat="1" ht="36.75" hidden="1" customHeight="1" x14ac:dyDescent="0.25">
      <c r="A49" s="91" t="s">
        <v>60</v>
      </c>
      <c r="B49" s="91"/>
      <c r="C49" s="91"/>
      <c r="D49" s="44" t="s">
        <v>48</v>
      </c>
      <c r="E49" s="45">
        <v>3377</v>
      </c>
      <c r="F49" s="46">
        <v>0.3</v>
      </c>
      <c r="G49" s="52">
        <v>0.5</v>
      </c>
      <c r="H49" s="52">
        <v>0.6</v>
      </c>
      <c r="I49" s="66"/>
      <c r="J49" s="41"/>
      <c r="K49" s="42"/>
      <c r="L49" s="42"/>
      <c r="M49" s="42"/>
      <c r="N49" s="43"/>
    </row>
    <row r="50" spans="1:17" s="10" customFormat="1" ht="36" customHeight="1" x14ac:dyDescent="0.25">
      <c r="A50" s="75" t="s">
        <v>80</v>
      </c>
      <c r="B50" s="75"/>
      <c r="C50" s="75"/>
      <c r="D50" s="11" t="s">
        <v>3</v>
      </c>
      <c r="E50" s="12">
        <v>774</v>
      </c>
      <c r="F50" s="15">
        <v>0.3</v>
      </c>
      <c r="G50" s="52">
        <v>0.5</v>
      </c>
      <c r="H50" s="52">
        <v>0.6</v>
      </c>
      <c r="I50" s="66"/>
      <c r="J50" s="27"/>
      <c r="K50" s="18">
        <f>$I50*E50</f>
        <v>0</v>
      </c>
      <c r="L50" s="18">
        <f>$I50*G50</f>
        <v>0</v>
      </c>
      <c r="M50" s="18">
        <f>$I50*H50</f>
        <v>0</v>
      </c>
    </row>
    <row r="51" spans="1:17" s="10" customFormat="1" ht="45" customHeight="1" x14ac:dyDescent="0.25">
      <c r="A51" s="75" t="s">
        <v>81</v>
      </c>
      <c r="B51" s="75"/>
      <c r="C51" s="75"/>
      <c r="D51" s="11" t="s">
        <v>3</v>
      </c>
      <c r="E51" s="12">
        <v>3076</v>
      </c>
      <c r="F51" s="15">
        <v>0.3</v>
      </c>
      <c r="G51" s="52">
        <v>0.5</v>
      </c>
      <c r="H51" s="52">
        <v>0.6</v>
      </c>
      <c r="I51" s="66"/>
      <c r="J51" s="27"/>
      <c r="K51" s="18"/>
      <c r="L51" s="18"/>
      <c r="M51" s="18"/>
    </row>
    <row r="52" spans="1:17" ht="33" customHeight="1" x14ac:dyDescent="0.25">
      <c r="A52" s="100" t="s">
        <v>62</v>
      </c>
      <c r="B52" s="100"/>
      <c r="C52" s="100"/>
      <c r="D52" s="11" t="s">
        <v>15</v>
      </c>
      <c r="E52" s="12">
        <v>3719</v>
      </c>
      <c r="F52" s="4">
        <v>0.3</v>
      </c>
      <c r="G52" s="51">
        <v>0.5</v>
      </c>
      <c r="H52" s="53">
        <v>0.6</v>
      </c>
      <c r="I52" s="66"/>
      <c r="J52" s="27"/>
      <c r="K52" s="18">
        <f>$I52*E52</f>
        <v>0</v>
      </c>
      <c r="L52" s="18">
        <f t="shared" ref="L52:M53" si="38">$I52*G52</f>
        <v>0</v>
      </c>
      <c r="M52" s="18">
        <f t="shared" si="38"/>
        <v>0</v>
      </c>
    </row>
    <row r="53" spans="1:17" ht="30.75" customHeight="1" x14ac:dyDescent="0.25">
      <c r="A53" s="75" t="s">
        <v>17</v>
      </c>
      <c r="B53" s="75"/>
      <c r="C53" s="75"/>
      <c r="D53" s="11" t="s">
        <v>3</v>
      </c>
      <c r="E53" s="12">
        <v>1622</v>
      </c>
      <c r="F53" s="15">
        <v>0.3</v>
      </c>
      <c r="G53" s="52">
        <v>0.5</v>
      </c>
      <c r="H53" s="52">
        <v>0.6</v>
      </c>
      <c r="I53" s="66"/>
      <c r="J53" s="27"/>
      <c r="K53" s="18">
        <f>$I53*E53</f>
        <v>0</v>
      </c>
      <c r="L53" s="18">
        <f t="shared" si="38"/>
        <v>0</v>
      </c>
      <c r="M53" s="18">
        <f t="shared" si="38"/>
        <v>0</v>
      </c>
      <c r="Q53" t="s">
        <v>44</v>
      </c>
    </row>
    <row r="54" spans="1:17" s="10" customFormat="1" ht="23.25" customHeight="1" x14ac:dyDescent="0.25">
      <c r="A54" s="87" t="s">
        <v>18</v>
      </c>
      <c r="B54" s="87"/>
      <c r="C54" s="87"/>
      <c r="D54" s="88"/>
      <c r="E54" s="88"/>
      <c r="F54" s="89"/>
      <c r="G54" s="89"/>
      <c r="H54" s="67"/>
      <c r="I54" s="68">
        <f>SUM(I35:I53)</f>
        <v>0</v>
      </c>
      <c r="J54" s="21"/>
      <c r="K54" s="18"/>
      <c r="L54" s="18"/>
      <c r="M54" s="18"/>
    </row>
    <row r="55" spans="1:17" ht="64.5" customHeight="1" x14ac:dyDescent="0.25">
      <c r="A55" s="101" t="s">
        <v>49</v>
      </c>
      <c r="B55" s="101"/>
      <c r="C55" s="101"/>
      <c r="D55" s="101"/>
      <c r="E55" s="101"/>
      <c r="F55" s="101"/>
      <c r="G55" s="101"/>
      <c r="H55" s="101"/>
      <c r="I55" s="101"/>
      <c r="J55" s="22"/>
    </row>
    <row r="56" spans="1:17" s="10" customFormat="1" ht="24" customHeight="1" x14ac:dyDescent="0.25">
      <c r="A56" s="19" t="s">
        <v>19</v>
      </c>
      <c r="B56" s="47"/>
      <c r="C56" s="84" t="s">
        <v>50</v>
      </c>
      <c r="D56" s="85"/>
      <c r="E56" s="40"/>
      <c r="F56" s="84" t="s">
        <v>20</v>
      </c>
      <c r="G56" s="86"/>
      <c r="H56" s="19"/>
      <c r="I56" s="20"/>
      <c r="J56" s="20"/>
      <c r="K56" s="18"/>
      <c r="L56" s="18"/>
      <c r="M56" s="18"/>
    </row>
    <row r="57" spans="1:17" ht="15.75" customHeight="1" x14ac:dyDescent="0.25">
      <c r="A57" s="16" t="s">
        <v>21</v>
      </c>
      <c r="G57" s="10"/>
    </row>
    <row r="58" spans="1:17" s="10" customFormat="1" ht="25.5" customHeight="1" x14ac:dyDescent="0.25">
      <c r="A58" s="16"/>
      <c r="K58" s="18"/>
      <c r="L58" s="18"/>
      <c r="M58" s="18"/>
    </row>
    <row r="59" spans="1:17" ht="27.75" customHeight="1" x14ac:dyDescent="0.25">
      <c r="A59" s="105" t="s">
        <v>22</v>
      </c>
      <c r="B59" s="102"/>
      <c r="C59" s="102"/>
      <c r="D59" s="102"/>
      <c r="E59" s="102"/>
      <c r="F59" s="102"/>
      <c r="G59" s="102"/>
      <c r="H59" s="102"/>
      <c r="I59" s="39"/>
      <c r="J59" s="17"/>
    </row>
    <row r="60" spans="1:17" ht="21.75" customHeight="1" x14ac:dyDescent="0.25">
      <c r="A60" s="105"/>
      <c r="B60" s="102"/>
      <c r="C60" s="102"/>
      <c r="D60" s="102"/>
      <c r="E60" s="102"/>
      <c r="F60" s="102"/>
      <c r="G60" s="102"/>
      <c r="H60" s="102"/>
      <c r="I60" s="39"/>
      <c r="J60" s="17"/>
    </row>
    <row r="61" spans="1:17" ht="15.75" customHeight="1" x14ac:dyDescent="0.25">
      <c r="B61" s="36"/>
      <c r="C61" s="36"/>
      <c r="D61" s="36"/>
      <c r="E61" s="36"/>
      <c r="G61" s="36"/>
      <c r="H61" s="36"/>
      <c r="I61" s="37"/>
      <c r="J61" s="17"/>
    </row>
    <row r="62" spans="1:17" s="10" customFormat="1" ht="22.5" customHeight="1" x14ac:dyDescent="0.25">
      <c r="A62" s="38" t="s">
        <v>23</v>
      </c>
      <c r="B62" s="103"/>
      <c r="C62" s="104"/>
      <c r="D62" s="36"/>
      <c r="E62" s="36"/>
      <c r="F62" s="38" t="s">
        <v>24</v>
      </c>
      <c r="G62" s="103"/>
      <c r="H62" s="104"/>
      <c r="I62" s="37"/>
      <c r="J62" s="17"/>
      <c r="K62" s="18"/>
      <c r="L62" s="18"/>
      <c r="M62" s="18"/>
    </row>
    <row r="63" spans="1:17" s="10" customFormat="1" ht="25.5" customHeight="1" x14ac:dyDescent="0.25">
      <c r="A63" s="38"/>
      <c r="B63" s="36"/>
      <c r="C63" s="36"/>
      <c r="D63" s="36"/>
      <c r="E63" s="36"/>
      <c r="F63" s="38"/>
      <c r="G63" s="36"/>
      <c r="H63" s="36"/>
      <c r="I63" s="37"/>
      <c r="J63" s="17"/>
      <c r="K63" s="18"/>
      <c r="L63" s="18"/>
      <c r="M63" s="18"/>
    </row>
    <row r="64" spans="1:17" ht="31.5" customHeight="1" x14ac:dyDescent="0.25">
      <c r="A64" s="99" t="s">
        <v>29</v>
      </c>
      <c r="B64" s="99"/>
      <c r="C64" s="99"/>
      <c r="D64" s="99"/>
      <c r="E64" s="99"/>
      <c r="F64" s="99"/>
      <c r="G64" s="99"/>
      <c r="H64" s="99"/>
      <c r="I64" s="99"/>
      <c r="J64" s="23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</sheetData>
  <sheetProtection selectLockedCells="1"/>
  <protectedRanges>
    <protectedRange password="8D71" sqref="O3:V3 A26:H28 A47:F47 G47:H49 A50:H53 A21:H21 A31:H46 A5:H18 A22:H24 A19:H20" name="Tartomány1"/>
    <protectedRange password="8D71" sqref="A48:F49" name="Tartomány1_1"/>
    <protectedRange password="8D71" sqref="A25:H25" name="Tartomány1_2"/>
  </protectedRanges>
  <mergeCells count="64">
    <mergeCell ref="A64:I64"/>
    <mergeCell ref="A24:C24"/>
    <mergeCell ref="A27:C27"/>
    <mergeCell ref="A53:C53"/>
    <mergeCell ref="A26:C26"/>
    <mergeCell ref="A52:C52"/>
    <mergeCell ref="A28:C28"/>
    <mergeCell ref="A29:C29"/>
    <mergeCell ref="A55:I55"/>
    <mergeCell ref="D29:E29"/>
    <mergeCell ref="F29:G29"/>
    <mergeCell ref="B59:H60"/>
    <mergeCell ref="G62:H62"/>
    <mergeCell ref="A59:A60"/>
    <mergeCell ref="B62:C62"/>
    <mergeCell ref="A43:C43"/>
    <mergeCell ref="H1:I3"/>
    <mergeCell ref="A6:C6"/>
    <mergeCell ref="A7:C7"/>
    <mergeCell ref="A33:C33"/>
    <mergeCell ref="A8:C8"/>
    <mergeCell ref="A11:C11"/>
    <mergeCell ref="A5:C5"/>
    <mergeCell ref="F5:G5"/>
    <mergeCell ref="A21:C21"/>
    <mergeCell ref="F21:G21"/>
    <mergeCell ref="A9:C9"/>
    <mergeCell ref="A12:C12"/>
    <mergeCell ref="A31:I31"/>
    <mergeCell ref="A25:C25"/>
    <mergeCell ref="A45:C45"/>
    <mergeCell ref="A51:C51"/>
    <mergeCell ref="A46:C46"/>
    <mergeCell ref="A47:C47"/>
    <mergeCell ref="A48:C48"/>
    <mergeCell ref="A49:C49"/>
    <mergeCell ref="A50:C50"/>
    <mergeCell ref="C56:D56"/>
    <mergeCell ref="F56:G56"/>
    <mergeCell ref="A54:C54"/>
    <mergeCell ref="D54:E54"/>
    <mergeCell ref="F54:G54"/>
    <mergeCell ref="A32:C32"/>
    <mergeCell ref="A39:C39"/>
    <mergeCell ref="A38:C38"/>
    <mergeCell ref="A36:C36"/>
    <mergeCell ref="A35:C35"/>
    <mergeCell ref="A37:C37"/>
    <mergeCell ref="A34:C34"/>
    <mergeCell ref="A13:C13"/>
    <mergeCell ref="A17:C17"/>
    <mergeCell ref="A44:C44"/>
    <mergeCell ref="A10:C10"/>
    <mergeCell ref="A22:C22"/>
    <mergeCell ref="A14:C14"/>
    <mergeCell ref="A15:C15"/>
    <mergeCell ref="A16:C16"/>
    <mergeCell ref="A18:C18"/>
    <mergeCell ref="A41:C41"/>
    <mergeCell ref="A19:C19"/>
    <mergeCell ref="A23:C23"/>
    <mergeCell ref="A20:C20"/>
    <mergeCell ref="A40:C40"/>
    <mergeCell ref="A42:C42"/>
  </mergeCells>
  <phoneticPr fontId="21" type="noConversion"/>
  <dataValidations disablePrompts="1" count="1">
    <dataValidation type="list" allowBlank="1" showDropDown="1" showInputMessage="1" showErrorMessage="1" errorTitle="Érvénytelen érték" error="A kiválasztott nagykereskedőhöz tegyen X-et!" sqref="B56" xr:uid="{00000000-0002-0000-0000-000000000000}">
      <formula1>"x,X"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 xml:space="preserve">&amp;R&amp;10AZ AKCIÓ 2022. MÁJUS 01-TŐL MÁJUS 31-IG ÉRVÉNYES </oddHeader>
    <oddFooter>&amp;L&amp;9Goodwill Pharma Kft.
H-6724 Szeged, Cserzy Mihály utca 32.
Tel:: +36 62 443 571, Fax: +36 62 423 872
E-mail: info@goodwillpharma.com
www.goodwillpharma.com 
&amp;C&amp;P&amp;R&amp;G</oddFooter>
  </headerFooter>
  <rowBreaks count="2" manualBreakCount="2">
    <brk id="20" max="9" man="1"/>
    <brk id="41" max="16383" man="1"/>
  </rowBreaks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2022-04-20T13:04:56Z</cp:lastPrinted>
  <dcterms:created xsi:type="dcterms:W3CDTF">2016-11-11T12:39:39Z</dcterms:created>
  <dcterms:modified xsi:type="dcterms:W3CDTF">2022-04-20T15:01:27Z</dcterms:modified>
</cp:coreProperties>
</file>